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13_ncr:1_{5152AC54-2D51-4D90-BED9-D162B357FF00}" xr6:coauthVersionLast="47" xr6:coauthVersionMax="47" xr10:uidLastSave="{00000000-0000-0000-0000-000000000000}"/>
  <bookViews>
    <workbookView xWindow="-1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Page'!$A$1:$I$17</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L25" i="12"/>
  <c r="F8" i="10" s="1"/>
  <c r="M2" i="10" s="1"/>
  <c r="M25" i="12"/>
  <c r="N25" i="12"/>
  <c r="O25" i="12"/>
  <c r="P25" i="12"/>
  <c r="Q25" i="12"/>
  <c r="R25" i="12"/>
  <c r="I8" i="10" s="1"/>
  <c r="M4" i="10" s="1"/>
  <c r="L4" i="10"/>
  <c r="B15" i="14"/>
  <c r="C15" i="14"/>
  <c r="D15" i="14"/>
  <c r="E15" i="14"/>
  <c r="F15" i="14"/>
  <c r="G15" i="14"/>
  <c r="H15" i="14"/>
  <c r="E12" i="14"/>
  <c r="E13" i="14"/>
  <c r="E11" i="14"/>
  <c r="E9" i="14"/>
  <c r="E8" i="14"/>
  <c r="E7" i="14"/>
  <c r="B6" i="14"/>
  <c r="B10" i="14"/>
  <c r="B14" i="14"/>
  <c r="B12" i="14"/>
  <c r="C12" i="14"/>
  <c r="D12" i="14"/>
  <c r="F12" i="14"/>
  <c r="G12" i="14"/>
  <c r="H12" i="14"/>
  <c r="B13" i="14"/>
  <c r="C13" i="14"/>
  <c r="D13" i="14"/>
  <c r="F13" i="14"/>
  <c r="G13" i="14"/>
  <c r="H13"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G11" i="14"/>
  <c r="D11" i="14"/>
  <c r="L6" i="10"/>
  <c r="L5" i="10"/>
  <c r="L3" i="10"/>
  <c r="L2" i="10"/>
  <c r="J25" i="12"/>
  <c r="F5" i="10" s="1"/>
  <c r="F9" i="10"/>
  <c r="M3" i="10" s="1"/>
  <c r="K17" i="12" l="1"/>
  <c r="K24" i="12"/>
  <c r="S24" i="12" s="1"/>
  <c r="K20" i="12"/>
  <c r="K22" i="12"/>
  <c r="T22" i="12" s="1"/>
  <c r="K21" i="12"/>
  <c r="T21" i="12" s="1"/>
  <c r="K18" i="12"/>
  <c r="K16" i="12"/>
  <c r="S16" i="12" s="1"/>
  <c r="K25" i="12" l="1"/>
  <c r="T16" i="12"/>
  <c r="T17" i="12"/>
  <c r="T24" i="12"/>
  <c r="S22" i="12"/>
  <c r="S21" i="12"/>
  <c r="S17" i="12"/>
  <c r="T18" i="12"/>
  <c r="S18" i="12"/>
  <c r="F6" i="10" l="1"/>
  <c r="S25" i="12"/>
  <c r="I9" i="10" s="1"/>
  <c r="M5" i="10" s="1"/>
  <c r="T25" i="12"/>
  <c r="I10" i="10" s="1"/>
  <c r="M6" i="10" s="1"/>
</calcChain>
</file>

<file path=xl/sharedStrings.xml><?xml version="1.0" encoding="utf-8"?>
<sst xmlns="http://schemas.openxmlformats.org/spreadsheetml/2006/main" count="153" uniqueCount="137">
  <si>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</si>
  <si>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</si>
  <si>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</si>
  <si>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</si>
  <si>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</si>
  <si>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</si>
  <si>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</si>
  <si>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</si>
  <si>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</si>
  <si>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</si>
  <si>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</si>
  <si>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</si>
  <si>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</si>
  <si>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</si>
  <si>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</si>
  <si>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</si>
  <si>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</si>
  <si>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</si>
  <si>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</si>
  <si>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</si>
  <si>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</si>
  <si>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</si>
  <si>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</si>
  <si>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</si>
  <si>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</si>
  <si>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</si>
  <si>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</si>
  <si>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</si>
  <si>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</si>
  <si>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</si>
  <si>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</si>
  <si>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</si>
  <si>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</si>
  <si>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</si>
  <si>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</si>
  <si>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</si>
  <si>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</si>
  <si>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</si>
  <si>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</si>
  <si>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</si>
  <si>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</si>
  <si>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</si>
  <si>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</si>
  <si>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</si>
  <si>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</si>
  <si>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</si>
  <si>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</si>
  <si>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</si>
  <si>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</si>
  <si>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</si>
  <si>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</si>
  <si>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</si>
  <si>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</si>
  <si>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</si>
  <si>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</si>
  <si>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</si>
  <si>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</si>
  <si>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</si>
  <si>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</si>
  <si>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</si>
  <si>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</si>
  <si>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</si>
  <si>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</si>
  <si>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</si>
  <si>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</si>
  <si>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</si>
  <si>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</si>
  <si>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</si>
  <si>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</si>
  <si>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</si>
  <si>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</si>
  <si>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</si>
  <si>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</si>
  <si>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</si>
  <si>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</si>
  <si>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</si>
  <si>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</si>
  <si>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</si>
  <si>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</si>
  <si>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</si>
  <si>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</si>
  <si>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</si>
  <si>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</si>
  <si>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</si>
  <si>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</si>
  <si>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</si>
  <si>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</si>
  <si>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</si>
  <si>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</si>
  <si>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</si>
  <si>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</si>
  <si>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</si>
  <si>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</si>
  <si>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</si>
  <si>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</si>
  <si>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</si>
  <si>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</si>
  <si>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</si>
  <si>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</si>
  <si>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</si>
  <si>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</si>
  <si>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</si>
  <si>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</si>
  <si>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</si>
  <si>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</si>
  <si>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</si>
  <si>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</si>
  <si>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</si>
  <si>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</si>
  <si>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</si>
  <si>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</si>
  <si>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</si>
  <si>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</si>
  <si>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</si>
  <si>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</si>
  <si>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Minor Illness Management (F2F)</t>
  </si>
  <si>
    <t>Offer and support apprentices to develop physical assessment skills in relation to minor illness. Support them to understand that pathophysiology of minor illness.</t>
  </si>
  <si>
    <t>Initially provide opportunities for delivering joint consultations with patients presenting with minor illnesses. Allow more independent practice as competence develops.</t>
  </si>
  <si>
    <t>Help the apprentice in their next progress review to demonstrate how they work on case reports that they could use in their EPA.</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</si>
  <si>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</si>
  <si>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</si>
  <si>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</si>
  <si>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</si>
  <si>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</si>
  <si>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</si>
  <si>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</si>
  <si>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</si>
  <si>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</si>
  <si>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</si>
  <si>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</si>
  <si>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</si>
  <si>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</si>
  <si>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</si>
  <si>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</si>
  <si>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</si>
  <si>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Final module to be selected</t>
  </si>
  <si>
    <t>TBC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</si>
</sst>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57">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0">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40" xfId="0" applyFont="1" applyFill="1" applyBorder="1" applyAlignment="1">
      <alignment horizontal="center" vertical="center" wrapText="1"/>
    </xf>
    <xf numFmtId="0" fontId="19" fillId="14" borderId="41" xfId="0" applyFont="1" applyFill="1" applyBorder="1" applyAlignment="1">
      <alignment horizontal="center" vertical="center" wrapText="1"/>
    </xf>
    <xf numFmtId="0" fontId="19" fillId="14"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0" fillId="12" borderId="52" xfId="0" applyFill="1" applyBorder="1" applyAlignment="1">
      <alignment horizontal="left" vertical="center" wrapText="1" indent="1"/>
    </xf>
    <xf numFmtId="0" fontId="0" fillId="12" borderId="53" xfId="0" applyFill="1" applyBorder="1" applyAlignment="1">
      <alignment horizontal="center" vertical="center" wrapText="1"/>
    </xf>
    <xf numFmtId="0" fontId="0" fillId="12" borderId="53" xfId="0" applyFill="1" applyBorder="1" applyAlignment="1">
      <alignment horizontal="left" vertical="center" wrapText="1" indent="1"/>
    </xf>
    <xf numFmtId="0" fontId="0" fillId="12" borderId="54" xfId="0" applyFill="1" applyBorder="1" applyAlignment="1">
      <alignment horizontal="left" vertical="center" wrapText="1" indent="1"/>
    </xf>
    <xf numFmtId="0" fontId="30"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2" fillId="0" borderId="0" xfId="0" applyFont="1"/>
    <xf numFmtId="0" fontId="25" fillId="0" borderId="0" xfId="0" applyFont="1" applyAlignment="1">
      <alignment horizontal="right"/>
    </xf>
    <xf numFmtId="0" fontId="8" fillId="5" borderId="4" xfId="0" applyFont="1" applyFill="1" applyBorder="1" applyAlignment="1">
      <alignment horizontal="center" vertical="center" textRotation="90"/>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2" borderId="55" xfId="0" applyFont="1" applyFill="1" applyBorder="1" applyAlignment="1">
      <alignment horizontal="center" wrapText="1"/>
    </xf>
    <xf numFmtId="0" fontId="30" fillId="22" borderId="56" xfId="0" applyFont="1" applyFill="1" applyBorder="1" applyAlignment="1">
      <alignment horizontal="center" wrapText="1"/>
    </xf>
    <xf numFmtId="0" fontId="28" fillId="4" borderId="39" xfId="0" applyFont="1" applyFill="1" applyBorder="1" applyAlignment="1">
      <alignment horizontal="left" vertical="top" wrapText="1"/>
    </xf>
    <xf numFmtId="0" fontId="28" fillId="19" borderId="39" xfId="0" applyFont="1" applyFill="1" applyBorder="1" applyAlignment="1">
      <alignment horizontal="left" vertical="top" wrapText="1"/>
    </xf>
    <xf numFmtId="0" fontId="2" fillId="19" borderId="39" xfId="0" applyFont="1" applyFill="1" applyBorder="1" applyAlignment="1">
      <alignment horizontal="left" vertical="top" wrapText="1"/>
    </xf>
    <xf numFmtId="0" fontId="30" fillId="23" borderId="8" xfId="0" applyFont="1" applyFill="1" applyBorder="1" applyAlignment="1">
      <alignment horizontal="center" wrapText="1"/>
    </xf>
    <xf numFmtId="0" fontId="30" fillId="23"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19" borderId="0" xfId="0" applyFont="1" applyFill="1" applyAlignment="1">
      <alignment horizontal="left"/>
    </xf>
    <xf numFmtId="0" fontId="30" fillId="21" borderId="6" xfId="0" applyFont="1" applyFill="1" applyBorder="1" applyAlignment="1">
      <alignment horizontal="center" wrapText="1"/>
    </xf>
    <xf numFmtId="0" fontId="30" fillId="21"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6" xfId="0" applyFont="1" applyFill="1" applyBorder="1" applyAlignment="1">
      <alignment horizontal="center" vertical="center" wrapText="1" indent="2"/>
    </xf>
    <xf numFmtId="0" fontId="2" fillId="12" borderId="47" xfId="0" applyFont="1" applyFill="1" applyBorder="1" applyAlignment="1">
      <alignment horizontal="center" vertical="center" wrapText="1" indent="2"/>
    </xf>
    <xf numFmtId="0" fontId="2" fillId="12" borderId="48"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6" xfId="0" applyFont="1" applyFill="1" applyBorder="1" applyAlignment="1">
      <alignment horizontal="center" vertical="center" wrapText="1" indent="1"/>
    </xf>
    <xf numFmtId="0" fontId="2" fillId="12" borderId="47" xfId="0" applyFont="1" applyFill="1" applyBorder="1" applyAlignment="1">
      <alignment horizontal="center" vertical="center" wrapText="1" indent="1"/>
    </xf>
    <xf numFmtId="0" fontId="2" fillId="12" borderId="48" xfId="0" applyFont="1" applyFill="1" applyBorder="1" applyAlignment="1">
      <alignment horizontal="center" vertical="center" wrapText="1" indent="1"/>
    </xf>
    <xf numFmtId="0" fontId="10" fillId="0" borderId="38" xfId="1" applyFont="1" applyFill="1" applyBorder="1" applyAlignment="1">
      <alignment horizontal="center" vertical="center" wrapText="1"/>
    </xf>
    <xf numFmtId="0" fontId="23" fillId="0" borderId="38" xfId="1" applyFont="1" applyFill="1" applyBorder="1" applyAlignment="1">
      <alignment horizontal="center" vertical="center" wrapTex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74</c:v>
                </c:pt>
                <c:pt idx="2">
                  <c:v>0</c:v>
                </c:pt>
                <c:pt idx="3">
                  <c:v>242.31999999999994</c:v>
                </c:pt>
                <c:pt idx="4">
                  <c:v>242.31999999999994</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K9" sqref="K9"/>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79" t="s">
        <v>1</v>
      </c>
      <c r="E2" s="12"/>
      <c r="F2" s="12"/>
      <c r="G2" s="12"/>
      <c r="H2" s="12"/>
      <c r="I2" s="12"/>
      <c r="J2" s="12"/>
      <c r="K2" s="130" t="s">
        <v>2</v>
      </c>
      <c r="L2" s="131"/>
      <c r="M2" s="131"/>
      <c r="N2" s="131"/>
      <c r="O2" s="131"/>
      <c r="P2" s="131"/>
      <c r="Q2" s="131"/>
      <c r="R2" s="131"/>
      <c r="S2" s="131"/>
      <c r="T2" s="131"/>
      <c r="U2" s="131"/>
      <c r="V2" s="131"/>
      <c r="W2" s="131"/>
      <c r="X2" s="131"/>
      <c r="Y2" s="131"/>
      <c r="Z2" s="131"/>
      <c r="AA2" s="131"/>
      <c r="AB2" s="131"/>
      <c r="AC2" s="131"/>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0" t="s">
        <v>3</v>
      </c>
      <c r="L3" s="131"/>
      <c r="M3" s="131"/>
      <c r="N3" s="131"/>
      <c r="O3" s="131"/>
      <c r="P3" s="131"/>
      <c r="Q3" s="131"/>
      <c r="R3" s="131"/>
      <c r="S3" s="131"/>
      <c r="T3" s="131"/>
      <c r="U3" s="131"/>
      <c r="V3" s="131"/>
      <c r="W3" s="131"/>
      <c r="X3" s="131"/>
      <c r="Y3" s="131"/>
      <c r="Z3" s="131"/>
      <c r="AA3" s="131"/>
      <c r="AB3" s="131"/>
      <c r="AC3" s="131"/>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2" t="s">
        <v>5</v>
      </c>
      <c r="AF5" s="133"/>
      <c r="AG5" s="133"/>
      <c r="AH5" s="133"/>
      <c r="AI5" s="133"/>
      <c r="AJ5" s="133"/>
      <c r="AK5" s="133"/>
      <c r="AL5" s="133"/>
      <c r="AM5" s="133"/>
      <c r="AN5" s="133"/>
      <c r="AO5" s="4"/>
      <c r="AP5" s="4"/>
      <c r="AQ5" s="4"/>
      <c r="AR5" s="4"/>
      <c r="AS5" s="4"/>
      <c r="AT5" s="4"/>
      <c r="AU5" s="4"/>
      <c r="AV5" s="4"/>
      <c r="AW5" s="3"/>
      <c r="AX5" s="3"/>
    </row>
    <row r="6" spans="1:50" ht="25.5" customHeight="1" x14ac:dyDescent="0.3">
      <c r="A6" s="3"/>
      <c r="B6" s="3"/>
      <c r="C6" s="12" t="s">
        <v>6</v>
      </c>
      <c r="D6" s="12"/>
      <c r="E6" s="12"/>
      <c r="F6" s="12"/>
      <c r="G6" s="12"/>
      <c r="H6" s="12"/>
      <c r="I6" s="12"/>
      <c r="J6" s="12"/>
      <c r="K6" s="134" t="s">
        <v>7</v>
      </c>
      <c r="L6" s="134"/>
      <c r="M6" s="134"/>
      <c r="N6" s="134"/>
      <c r="O6" s="134"/>
      <c r="P6" s="134"/>
      <c r="Q6" s="134"/>
      <c r="R6" s="134"/>
      <c r="S6" s="134"/>
      <c r="T6" s="134"/>
      <c r="U6" s="134"/>
      <c r="V6" s="134"/>
      <c r="W6" s="134"/>
      <c r="X6" s="134"/>
      <c r="Y6" s="134"/>
      <c r="Z6" s="134"/>
      <c r="AA6" s="134"/>
      <c r="AB6" s="134"/>
      <c r="AC6" s="134"/>
      <c r="AD6" s="4"/>
      <c r="AE6" s="135" t="s">
        <v>8</v>
      </c>
      <c r="AF6" s="136"/>
      <c r="AG6" s="136"/>
      <c r="AH6" s="136"/>
      <c r="AI6" s="136"/>
      <c r="AJ6" s="136"/>
      <c r="AK6" s="136"/>
      <c r="AL6" s="136"/>
      <c r="AM6" s="136"/>
      <c r="AN6" s="136"/>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3" t="s">
        <v>9</v>
      </c>
      <c r="AF7" s="124"/>
      <c r="AG7" s="124"/>
      <c r="AH7" s="124"/>
      <c r="AI7" s="124"/>
      <c r="AJ7" s="124"/>
      <c r="AK7" s="124"/>
      <c r="AL7" s="124"/>
      <c r="AM7" s="124"/>
      <c r="AN7" s="124"/>
      <c r="AO7" s="4"/>
      <c r="AP7" s="4"/>
      <c r="AQ7" s="4"/>
      <c r="AR7" s="4"/>
      <c r="AS7" s="4"/>
      <c r="AT7" s="4"/>
      <c r="AU7" s="4"/>
      <c r="AV7" s="4"/>
      <c r="AW7" s="3"/>
      <c r="AX7" s="3"/>
    </row>
    <row r="8" spans="1:50" ht="25.5" customHeight="1" x14ac:dyDescent="0.3">
      <c r="A8" s="3"/>
      <c r="B8" s="3"/>
      <c r="C8" s="13" t="s">
        <v>10</v>
      </c>
      <c r="D8" s="13"/>
      <c r="E8" s="13"/>
      <c r="F8" s="13"/>
      <c r="G8" s="13"/>
      <c r="H8" s="13"/>
      <c r="I8" s="114"/>
      <c r="J8" s="115"/>
      <c r="K8" s="109">
        <v>28</v>
      </c>
      <c r="L8" s="32" t="s">
        <v>11</v>
      </c>
      <c r="M8" s="14"/>
      <c r="N8" s="14"/>
      <c r="O8" s="14"/>
      <c r="P8" s="14"/>
      <c r="Q8" s="14"/>
      <c r="R8" s="14"/>
      <c r="S8" s="14"/>
      <c r="T8" s="14"/>
      <c r="U8" s="14"/>
      <c r="V8" s="14"/>
      <c r="W8" s="14"/>
      <c r="X8" s="14"/>
      <c r="Y8" s="14"/>
      <c r="Z8" s="14"/>
      <c r="AA8" s="14"/>
      <c r="AB8" s="14"/>
      <c r="AC8" s="14"/>
      <c r="AD8" s="14"/>
      <c r="AE8" s="128" t="s">
        <v>12</v>
      </c>
      <c r="AF8" s="129"/>
      <c r="AG8" s="129"/>
      <c r="AH8" s="129"/>
      <c r="AI8" s="129"/>
      <c r="AJ8" s="129"/>
      <c r="AK8" s="129"/>
      <c r="AL8" s="129"/>
      <c r="AM8" s="129"/>
      <c r="AN8" s="129"/>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649.59999999999991</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17">
        <v>655</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25"/>
      <c r="D13" s="125"/>
      <c r="E13" s="125"/>
      <c r="F13" s="125"/>
      <c r="G13" s="125"/>
      <c r="H13" s="125"/>
      <c r="I13" s="125"/>
      <c r="J13" s="84"/>
      <c r="K13" s="126" t="s">
        <v>20</v>
      </c>
      <c r="L13" s="127"/>
      <c r="M13" s="127"/>
      <c r="N13" s="127"/>
      <c r="O13" s="127"/>
      <c r="P13" s="127"/>
      <c r="Q13" s="127"/>
      <c r="R13" s="127"/>
      <c r="S13" s="127"/>
      <c r="T13" s="127"/>
      <c r="U13" s="127"/>
      <c r="V13" s="127"/>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20" t="s">
        <v>64</v>
      </c>
      <c r="V14" s="121"/>
      <c r="W14" s="122"/>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18" t="s">
        <v>93</v>
      </c>
      <c r="C16" s="80" t="s">
        <v>94</v>
      </c>
      <c r="D16" s="19">
        <v>30</v>
      </c>
      <c r="E16" s="19">
        <v>1</v>
      </c>
      <c r="F16" s="19"/>
      <c r="G16" s="19">
        <v>30</v>
      </c>
      <c r="H16" s="19"/>
      <c r="I16" s="19"/>
      <c r="J16" s="19">
        <v>0</v>
      </c>
      <c r="K16" s="85">
        <f>(($D16/150)*($K$9))-J16</f>
        <v>129.91999999999999</v>
      </c>
      <c r="L16" s="86"/>
      <c r="M16" s="86"/>
      <c r="N16" s="86"/>
      <c r="O16" s="86">
        <v>30</v>
      </c>
      <c r="P16" s="86"/>
      <c r="Q16" s="86"/>
      <c r="R16" s="86"/>
      <c r="S16" s="86">
        <f>(K16-(SUM(L16:R16)))/2</f>
        <v>49.959999999999994</v>
      </c>
      <c r="T16" s="87">
        <f>(K16-(SUM(L16:R16)))/2</f>
        <v>49.959999999999994</v>
      </c>
      <c r="U16" s="111" t="s">
        <v>95</v>
      </c>
      <c r="V16" s="112" t="s">
        <v>96</v>
      </c>
      <c r="W16" s="113"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19"/>
      <c r="C17" s="81" t="s">
        <v>98</v>
      </c>
      <c r="D17" s="19">
        <v>20</v>
      </c>
      <c r="E17" s="19">
        <v>33</v>
      </c>
      <c r="F17" s="19"/>
      <c r="G17" s="19">
        <v>33</v>
      </c>
      <c r="H17" s="19"/>
      <c r="I17" s="19"/>
      <c r="J17" s="19">
        <v>0</v>
      </c>
      <c r="K17" s="85">
        <f>(($D17/150)*($K$9))-J17</f>
        <v>86.613333333333316</v>
      </c>
      <c r="L17" s="86"/>
      <c r="M17" s="86"/>
      <c r="N17" s="86"/>
      <c r="O17" s="86">
        <v>30</v>
      </c>
      <c r="P17" s="86"/>
      <c r="Q17" s="86"/>
      <c r="R17" s="86"/>
      <c r="S17" s="86">
        <f>(K17-(SUM(L17:R17)))/2</f>
        <v>28.306666666666658</v>
      </c>
      <c r="T17" s="87">
        <f>(K17-(SUM(L17:R17)))/2</f>
        <v>28.306666666666658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19"/>
      <c r="C18" s="82" t="s">
        <v>102</v>
      </c>
      <c r="D18" s="19">
        <v>30</v>
      </c>
      <c r="E18" s="19">
        <v>25</v>
      </c>
      <c r="F18" s="19"/>
      <c r="G18" s="19">
        <v>30</v>
      </c>
      <c r="H18" s="19"/>
      <c r="I18" s="19"/>
      <c r="J18" s="19">
        <v>0</v>
      </c>
      <c r="K18" s="85">
        <f>(($D18/150)*($K$9))-J18</f>
        <v>129.91999999999999</v>
      </c>
      <c r="L18" s="86"/>
      <c r="M18" s="86"/>
      <c r="N18" s="86"/>
      <c r="O18" s="86">
        <v>20</v>
      </c>
      <c r="P18" s="86"/>
      <c r="Q18" s="86"/>
      <c r="R18" s="86"/>
      <c r="S18" s="86">
        <f>(K18-(SUM(L18:R18)))/2</f>
        <v>54.959999999999994</v>
      </c>
      <c r="T18" s="87">
        <f>(K18-(SUM(L18:R18)))/2</f>
        <v>54.959999999999994</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3"/>
      <c r="D19" s="20"/>
      <c r="E19" s="20"/>
      <c r="F19" s="20"/>
      <c r="G19" s="20"/>
      <c r="H19" s="20"/>
      <c r="I19" s="20"/>
      <c r="J19" s="20"/>
      <c r="K19" s="88"/>
      <c r="L19" s="88"/>
      <c r="M19" s="88"/>
      <c r="N19" s="88"/>
      <c r="O19" s="88"/>
      <c r="P19" s="88"/>
      <c r="Q19" s="88"/>
      <c r="R19" s="88"/>
      <c r="S19" s="88"/>
      <c r="T19" s="89"/>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18" t="s">
        <v>106</v>
      </c>
      <c r="C20" s="82" t="s">
        <v>107</v>
      </c>
      <c r="D20" s="19">
        <v>30</v>
      </c>
      <c r="E20" s="19">
        <v>1</v>
      </c>
      <c r="F20" s="19"/>
      <c r="G20" s="19">
        <v>5</v>
      </c>
      <c r="H20" s="19"/>
      <c r="I20" s="19"/>
      <c r="J20" s="19">
        <v>60</v>
      </c>
      <c r="K20" s="85">
        <f t="shared" ref="K20:K22" si="0">(($D20/150)*($K$9))-J20</f>
        <v>69.919999999999987</v>
      </c>
      <c r="L20" s="86">
        <v>60</v>
      </c>
      <c r="M20" s="86"/>
      <c r="N20" s="86"/>
      <c r="O20" s="86"/>
      <c r="P20" s="86"/>
      <c r="Q20" s="86"/>
      <c r="R20" s="86"/>
      <c r="S20" s="86">
        <v>35</v>
      </c>
      <c r="T20" s="87">
        <v>35</v>
      </c>
      <c r="U20" s="3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18"/>
      <c r="C21" s="82" t="s">
        <v>112</v>
      </c>
      <c r="D21" s="19">
        <v>30</v>
      </c>
      <c r="E21" s="19">
        <v>1</v>
      </c>
      <c r="F21" s="19"/>
      <c r="G21" s="19">
        <v>7</v>
      </c>
      <c r="H21" s="19"/>
      <c r="I21" s="19"/>
      <c r="J21" s="19">
        <v>0</v>
      </c>
      <c r="K21" s="85">
        <f t="shared" si="0"/>
        <v>129.91999999999999</v>
      </c>
      <c r="L21" s="86">
        <v>48</v>
      </c>
      <c r="M21" s="86"/>
      <c r="N21" s="86"/>
      <c r="O21" s="86"/>
      <c r="P21" s="86"/>
      <c r="Q21" s="86"/>
      <c r="R21" s="86"/>
      <c r="S21" s="86">
        <f t="shared" ref="S20:S22" si="1">(K21-(SUM(L21:R21)))/2</f>
        <v>40.959999999999994</v>
      </c>
      <c r="T21" s="87">
        <f t="shared" ref="T20:T22" si="2">(K21-(SUM(L21:R21)))/2</f>
        <v>40.959999999999994</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15.75" x14ac:dyDescent="0.25">
      <c r="A22" s="3"/>
      <c r="B22" s="118"/>
      <c r="C22" s="82" t="s">
        <v>135</v>
      </c>
      <c r="D22" s="19">
        <v>15</v>
      </c>
      <c r="E22" s="19">
        <v>1</v>
      </c>
      <c r="F22" s="19"/>
      <c r="G22" s="19">
        <v>5</v>
      </c>
      <c r="H22" s="19"/>
      <c r="I22" s="19"/>
      <c r="J22" s="19">
        <v>0</v>
      </c>
      <c r="K22" s="85">
        <f t="shared" si="0"/>
        <v>64.959999999999994</v>
      </c>
      <c r="L22" s="86"/>
      <c r="M22" s="86"/>
      <c r="N22" s="86"/>
      <c r="O22" s="86">
        <v>24</v>
      </c>
      <c r="P22" s="86"/>
      <c r="Q22" s="86"/>
      <c r="R22" s="86"/>
      <c r="S22" s="86">
        <f t="shared" si="1"/>
        <v>20.479999999999997</v>
      </c>
      <c r="T22" s="87">
        <f t="shared" si="2"/>
        <v>20.479999999999997</v>
      </c>
      <c r="U22" s="36" t="s">
        <v>136</v>
      </c>
      <c r="V22" s="37" t="s">
        <v>136</v>
      </c>
      <c r="W22" s="38" t="s">
        <v>136</v>
      </c>
      <c r="X22" s="148"/>
      <c r="Y22" s="148"/>
      <c r="Z22" s="148"/>
      <c r="AA22" s="149"/>
      <c r="AB22" s="148"/>
      <c r="AC22" s="148"/>
      <c r="AD22" s="149"/>
      <c r="AE22" s="148"/>
      <c r="AF22" s="149"/>
      <c r="AG22" s="148"/>
      <c r="AH22" s="148"/>
      <c r="AI22" s="149"/>
      <c r="AJ22" s="148"/>
      <c r="AK22" s="149"/>
      <c r="AL22" s="148"/>
      <c r="AM22" s="149"/>
      <c r="AN22" s="148"/>
      <c r="AO22" s="148"/>
      <c r="AP22" s="148"/>
      <c r="AQ22" s="148"/>
      <c r="AR22" s="148"/>
      <c r="AS22" s="148"/>
      <c r="AT22" s="148"/>
      <c r="AU22" s="148"/>
      <c r="AV22" s="148"/>
      <c r="AW22" s="3"/>
      <c r="AX22" s="3"/>
    </row>
    <row r="23" spans="1:50" ht="20.45" customHeight="1" x14ac:dyDescent="0.25">
      <c r="A23" s="3"/>
      <c r="B23" s="3"/>
      <c r="C23" s="83"/>
      <c r="D23" s="20"/>
      <c r="E23" s="20"/>
      <c r="F23" s="20"/>
      <c r="G23" s="20"/>
      <c r="H23" s="20"/>
      <c r="I23" s="20"/>
      <c r="J23" s="20"/>
      <c r="K23" s="88"/>
      <c r="L23" s="88"/>
      <c r="M23" s="88"/>
      <c r="N23" s="88"/>
      <c r="O23" s="88"/>
      <c r="P23" s="88"/>
      <c r="Q23" s="88"/>
      <c r="R23" s="88"/>
      <c r="S23" s="88"/>
      <c r="T23" s="89"/>
      <c r="U23" s="42" t="s">
        <v>90</v>
      </c>
      <c r="V23" s="43" t="s">
        <v>91</v>
      </c>
      <c r="W23" s="43" t="s">
        <v>92</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16"/>
      <c r="C24" s="82" t="s">
        <v>115</v>
      </c>
      <c r="D24" s="19">
        <v>30</v>
      </c>
      <c r="E24" s="19">
        <v>1</v>
      </c>
      <c r="F24" s="19"/>
      <c r="G24" s="19">
        <v>5</v>
      </c>
      <c r="H24" s="19"/>
      <c r="I24" s="19"/>
      <c r="J24" s="19">
        <v>0</v>
      </c>
      <c r="K24" s="85">
        <f t="shared" ref="K24" si="3">(($D24/150)*($K$9))-J24</f>
        <v>129.91999999999999</v>
      </c>
      <c r="L24" s="86">
        <v>48</v>
      </c>
      <c r="M24" s="86"/>
      <c r="N24" s="86"/>
      <c r="O24" s="86"/>
      <c r="P24" s="86"/>
      <c r="Q24" s="86"/>
      <c r="R24" s="86"/>
      <c r="S24" s="86">
        <f t="shared" ref="S24" si="4">(K24-(SUM(L24:R24)))/2</f>
        <v>40.959999999999994</v>
      </c>
      <c r="T24" s="87">
        <f t="shared" ref="T24" si="5">(K24-(SUM(L24:R24)))/2</f>
        <v>40.959999999999994</v>
      </c>
      <c r="U24" s="39" t="s">
        <v>116</v>
      </c>
      <c r="V24" s="40" t="s">
        <v>117</v>
      </c>
      <c r="W24" s="41" t="s">
        <v>118</v>
      </c>
      <c r="X24" s="71"/>
      <c r="Y24" s="75"/>
      <c r="Z24" s="71"/>
      <c r="AA24" s="71"/>
      <c r="AB24" s="75"/>
      <c r="AC24" s="71"/>
      <c r="AD24" s="75"/>
      <c r="AE24" s="78"/>
      <c r="AF24" s="71"/>
      <c r="AG24" s="71"/>
      <c r="AH24" s="78"/>
      <c r="AI24" s="78"/>
      <c r="AJ24" s="78"/>
      <c r="AK24" s="75"/>
      <c r="AL24" s="78"/>
      <c r="AM24" s="75"/>
      <c r="AN24" s="75"/>
      <c r="AO24" s="75"/>
      <c r="AP24" s="71"/>
      <c r="AQ24" s="71"/>
      <c r="AR24" s="71"/>
      <c r="AS24" s="75"/>
      <c r="AT24" s="71"/>
      <c r="AU24" s="75"/>
      <c r="AV24" s="75"/>
      <c r="AW24" s="3"/>
      <c r="AX24" s="3"/>
    </row>
    <row r="25" spans="1:50" ht="54" customHeight="1" x14ac:dyDescent="0.25">
      <c r="A25" s="3"/>
      <c r="B25" s="3"/>
      <c r="C25" s="17"/>
      <c r="D25" s="18"/>
      <c r="E25" s="18"/>
      <c r="F25" s="18"/>
      <c r="G25" s="18"/>
      <c r="H25" s="18"/>
      <c r="I25" s="18"/>
      <c r="J25" s="48">
        <f>SUM(J16:J24)</f>
        <v>60</v>
      </c>
      <c r="K25" s="90">
        <f>(SUM(K16:K24))-K$17</f>
        <v>654.55999999999983</v>
      </c>
      <c r="L25" s="90">
        <f>(SUM(L16:L24))-L$17</f>
        <v>156</v>
      </c>
      <c r="M25" s="90">
        <f>(SUM(M16:M24))-M$17</f>
        <v>0</v>
      </c>
      <c r="N25" s="90">
        <f>(SUM(N16:N24))-N$17</f>
        <v>0</v>
      </c>
      <c r="O25" s="90">
        <f>(SUM(O16:O24))-O$17</f>
        <v>74</v>
      </c>
      <c r="P25" s="90">
        <f>(SUM(P16:P24))-P$17</f>
        <v>0</v>
      </c>
      <c r="Q25" s="90">
        <f>(SUM(Q16:Q24))-Q$17</f>
        <v>0</v>
      </c>
      <c r="R25" s="90">
        <f>(SUM(R16:R24))-R$17</f>
        <v>0</v>
      </c>
      <c r="S25" s="90">
        <f>(SUM(S16:S24))-S$17</f>
        <v>242.31999999999994</v>
      </c>
      <c r="T25" s="90">
        <f>(SUM(T16:T24))-T$17</f>
        <v>242.31999999999994</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119</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120</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121</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2">
    <mergeCell ref="K2:AC2"/>
    <mergeCell ref="K3:AC3"/>
    <mergeCell ref="AE5:AN5"/>
    <mergeCell ref="K6:AC6"/>
    <mergeCell ref="AE6:AN6"/>
    <mergeCell ref="B20:B22"/>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5" zoomScaleNormal="85" workbookViewId="0">
      <selection activeCell="F5" sqref="F5"/>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122</v>
      </c>
      <c r="C1" s="12"/>
      <c r="D1" s="12"/>
      <c r="E1" s="12"/>
      <c r="F1" s="12" t="str">
        <f>'Training Plan-Template'!D2</f>
        <v>Advanced Clinical Practitioner</v>
      </c>
      <c r="G1" s="3"/>
      <c r="H1" s="3"/>
      <c r="I1" s="3"/>
      <c r="J1" s="3"/>
      <c r="K1" s="52"/>
      <c r="L1" s="53" t="s">
        <v>123</v>
      </c>
      <c r="M1" s="53"/>
      <c r="N1" s="53"/>
      <c r="O1" s="53"/>
    </row>
    <row r="2" spans="1:15" ht="18.75" x14ac:dyDescent="0.3">
      <c r="A2" s="3"/>
      <c r="B2" s="12" t="s">
        <v>6</v>
      </c>
      <c r="C2" s="12"/>
      <c r="D2" s="12"/>
      <c r="E2" s="12"/>
      <c r="F2" s="108" t="str">
        <f>'Training Plan-Template'!K6</f>
        <v>MSc Advanced Clinical Practice</v>
      </c>
      <c r="G2" s="3"/>
      <c r="H2" s="3"/>
      <c r="I2" s="3"/>
      <c r="J2" s="3"/>
      <c r="K2" s="52"/>
      <c r="L2" s="53" t="str">
        <f>B8</f>
        <v>Campus Lectures (1 hour each)</v>
      </c>
      <c r="M2" s="53">
        <f>F8</f>
        <v>156</v>
      </c>
      <c r="N2" s="53"/>
      <c r="O2" s="53"/>
    </row>
    <row r="3" spans="1:15" ht="26.45" customHeight="1" x14ac:dyDescent="0.25">
      <c r="A3" s="3"/>
      <c r="B3" s="3"/>
      <c r="C3" s="3"/>
      <c r="D3" s="3"/>
      <c r="E3" s="3"/>
      <c r="F3" s="3"/>
      <c r="G3" s="3"/>
      <c r="H3" s="3"/>
      <c r="I3" s="3"/>
      <c r="J3" s="3"/>
      <c r="K3" s="52"/>
      <c r="L3" s="53" t="str">
        <f>B9</f>
        <v>On-line taught session (1 hour delivery)</v>
      </c>
      <c r="M3" s="53">
        <f>F9</f>
        <v>74</v>
      </c>
      <c r="N3" s="53"/>
      <c r="O3" s="53"/>
    </row>
    <row r="4" spans="1:15" ht="15.75" x14ac:dyDescent="0.25">
      <c r="A4" s="3"/>
      <c r="B4" s="107" t="s">
        <v>124</v>
      </c>
      <c r="C4" s="5"/>
      <c r="D4" s="5"/>
      <c r="E4" s="3"/>
      <c r="F4" s="62">
        <v>715</v>
      </c>
      <c r="G4" s="3"/>
      <c r="H4" s="3"/>
      <c r="I4" s="3"/>
      <c r="J4" s="3"/>
      <c r="K4" s="52"/>
      <c r="L4" s="53" t="str">
        <f t="shared" ref="L4:M6" si="0">H8</f>
        <v>Project Based / Applied Learning to meet Module Assessment</v>
      </c>
      <c r="M4" s="53">
        <f t="shared" si="0"/>
        <v>0</v>
      </c>
      <c r="N4" s="53"/>
      <c r="O4" s="53"/>
    </row>
    <row r="5" spans="1:15" ht="15.75" x14ac:dyDescent="0.25">
      <c r="A5" s="3"/>
      <c r="B5" s="107" t="s">
        <v>125</v>
      </c>
      <c r="C5" s="5"/>
      <c r="D5" s="5"/>
      <c r="E5" s="3"/>
      <c r="F5" s="63">
        <f>'Training Plan-Template'!J25</f>
        <v>60</v>
      </c>
      <c r="G5" s="3"/>
      <c r="H5" s="3"/>
      <c r="I5" s="3"/>
      <c r="J5" s="3"/>
      <c r="K5" s="52"/>
      <c r="L5" s="53" t="str">
        <f t="shared" si="0"/>
        <v>Time during working day to focus on assessment preparation</v>
      </c>
      <c r="M5" s="53">
        <f t="shared" si="0"/>
        <v>242.31999999999994</v>
      </c>
      <c r="N5" s="53"/>
      <c r="O5" s="53"/>
    </row>
    <row r="6" spans="1:15" ht="15.75" x14ac:dyDescent="0.25">
      <c r="A6" s="3"/>
      <c r="B6" s="107" t="s">
        <v>126</v>
      </c>
      <c r="C6" s="5"/>
      <c r="D6" s="5"/>
      <c r="E6" s="3"/>
      <c r="F6" s="62">
        <f>F4-F5</f>
        <v>655</v>
      </c>
      <c r="G6" s="3"/>
      <c r="H6" s="3"/>
      <c r="I6" s="3"/>
      <c r="J6" s="3"/>
      <c r="K6" s="52"/>
      <c r="L6" s="53" t="str">
        <f t="shared" si="0"/>
        <v>Employer-led Training activities (including experiential and project based learning)</v>
      </c>
      <c r="M6" s="53">
        <f t="shared" si="0"/>
        <v>242.31999999999994</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37" t="s">
        <v>55</v>
      </c>
      <c r="C8" s="137"/>
      <c r="D8" s="137"/>
      <c r="E8" s="137"/>
      <c r="F8" s="51">
        <f>'Training Plan-Template'!L25</f>
        <v>156</v>
      </c>
      <c r="G8" s="50"/>
      <c r="H8" s="49" t="s">
        <v>127</v>
      </c>
      <c r="I8" s="51">
        <f>'Training Plan-Template'!R25</f>
        <v>0</v>
      </c>
      <c r="J8" s="3"/>
      <c r="K8" s="52"/>
      <c r="L8" s="53"/>
      <c r="M8" s="53"/>
      <c r="N8" s="53"/>
      <c r="O8" s="53"/>
    </row>
    <row r="9" spans="1:15" ht="21" customHeight="1" x14ac:dyDescent="0.25">
      <c r="A9" s="3"/>
      <c r="B9" s="137" t="s">
        <v>58</v>
      </c>
      <c r="C9" s="138"/>
      <c r="D9" s="138"/>
      <c r="E9" s="138"/>
      <c r="F9" s="51">
        <f>'Training Plan-Template'!O25</f>
        <v>74</v>
      </c>
      <c r="G9" s="50"/>
      <c r="H9" s="49" t="s">
        <v>62</v>
      </c>
      <c r="I9" s="51">
        <f>'Training Plan-Template'!S25</f>
        <v>242.31999999999994</v>
      </c>
      <c r="J9" s="3"/>
      <c r="K9" s="52"/>
      <c r="L9" s="54"/>
      <c r="M9" s="53"/>
      <c r="N9" s="53"/>
      <c r="O9" s="53"/>
    </row>
    <row r="10" spans="1:15" ht="21" customHeight="1" x14ac:dyDescent="0.25">
      <c r="A10" s="3"/>
      <c r="B10" s="137"/>
      <c r="C10" s="138"/>
      <c r="D10" s="138"/>
      <c r="E10" s="138"/>
      <c r="F10" s="3"/>
      <c r="G10" s="50"/>
      <c r="H10" s="49" t="s">
        <v>63</v>
      </c>
      <c r="I10" s="51">
        <f>'Training Plan-Template'!T25</f>
        <v>242.31999999999994</v>
      </c>
      <c r="J10" s="3"/>
      <c r="K10" s="52"/>
      <c r="L10" s="53"/>
      <c r="M10" s="53"/>
      <c r="N10" s="53"/>
      <c r="O10" s="53"/>
    </row>
    <row r="11" spans="1:15" ht="21" customHeight="1" x14ac:dyDescent="0.25">
      <c r="A11" s="3"/>
      <c r="B11" s="137"/>
      <c r="C11" s="138"/>
      <c r="D11" s="138"/>
      <c r="E11" s="138"/>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128</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1"/>
  <sheetViews>
    <sheetView topLeftCell="A9" zoomScaleNormal="100" workbookViewId="0">
      <selection activeCell="A16" sqref="A16:XFD19"/>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1"/>
      <c r="B1" s="144" t="str">
        <f>'Training Plan-Template'!D2</f>
        <v>Advanced Clinical Practitioner</v>
      </c>
      <c r="C1" s="144"/>
      <c r="D1" s="144"/>
      <c r="E1" s="144"/>
      <c r="F1" s="144"/>
      <c r="G1" s="144"/>
      <c r="H1" s="144"/>
      <c r="I1" s="91"/>
    </row>
    <row r="2" spans="1:10" ht="21" x14ac:dyDescent="0.25">
      <c r="A2" s="91"/>
      <c r="B2" s="144" t="str">
        <f>'Training Plan-Template'!K6</f>
        <v>MSc Advanced Clinical Practice</v>
      </c>
      <c r="C2" s="144"/>
      <c r="D2" s="144"/>
      <c r="E2" s="144"/>
      <c r="F2" s="144"/>
      <c r="G2" s="144"/>
      <c r="H2" s="144"/>
      <c r="I2" s="91"/>
    </row>
    <row r="3" spans="1:10" ht="137.25" customHeight="1" x14ac:dyDescent="0.25">
      <c r="A3" s="143"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3"/>
      <c r="C3" s="143"/>
      <c r="D3" s="143"/>
      <c r="E3" s="143"/>
      <c r="F3" s="143"/>
      <c r="G3" s="143"/>
      <c r="H3" s="143"/>
      <c r="I3" s="91"/>
    </row>
    <row r="4" spans="1:10" s="56" customFormat="1" ht="69" customHeight="1" x14ac:dyDescent="0.25">
      <c r="A4" s="110"/>
      <c r="B4" s="142" t="s">
        <v>129</v>
      </c>
      <c r="C4" s="142"/>
      <c r="D4" s="142"/>
      <c r="E4" s="142"/>
      <c r="F4" s="142"/>
      <c r="G4" s="142"/>
      <c r="H4" s="142"/>
      <c r="I4" s="110"/>
      <c r="J4" s="55"/>
    </row>
    <row r="5" spans="1:10" ht="106.5" customHeight="1" x14ac:dyDescent="0.25">
      <c r="A5" s="3"/>
      <c r="B5" s="3"/>
      <c r="C5" s="92" t="s">
        <v>130</v>
      </c>
      <c r="D5" s="93" t="s">
        <v>131</v>
      </c>
      <c r="E5" s="93" t="s">
        <v>47</v>
      </c>
      <c r="F5" s="93" t="s">
        <v>132</v>
      </c>
      <c r="G5" s="93" t="s">
        <v>133</v>
      </c>
      <c r="H5" s="94" t="s">
        <v>134</v>
      </c>
      <c r="I5" s="3"/>
      <c r="J5" s="3"/>
    </row>
    <row r="6" spans="1:10" ht="30" customHeight="1" x14ac:dyDescent="0.25">
      <c r="A6" s="3"/>
      <c r="B6" s="145" t="str">
        <f>'Training Plan-Template'!B16</f>
        <v>Core Modules</v>
      </c>
      <c r="C6" s="146"/>
      <c r="D6" s="146"/>
      <c r="E6" s="146"/>
      <c r="F6" s="146"/>
      <c r="G6" s="146"/>
      <c r="H6" s="147"/>
      <c r="I6" s="3"/>
      <c r="J6" s="3"/>
    </row>
    <row r="7" spans="1:10" ht="107.25" customHeight="1" x14ac:dyDescent="0.25">
      <c r="A7" s="3"/>
      <c r="B7" s="95" t="str">
        <f>'Training Plan-Template'!C18</f>
        <v>HDA Planning and Evaluating Service Improvement (DL)</v>
      </c>
      <c r="C7" s="96">
        <f>'Training Plan-Template'!F18</f>
        <v>0</v>
      </c>
      <c r="D7" s="96">
        <f>'Training Plan-Template'!H18</f>
        <v>0</v>
      </c>
      <c r="E7" s="96">
        <f>'Training Plan-Template'!D18</f>
        <v>30</v>
      </c>
      <c r="F7" s="97" t="str">
        <f>'Training Plan-Template'!U18</f>
        <v>Work with the apprentice to identify potential areas of service improvement within their clinical setting.</v>
      </c>
      <c r="G7" s="97" t="str">
        <f>'Training Plan-Template'!V18</f>
        <v>Provide a service improvement mentor to oversee the project and offer borrowable authority. Provide a letter of support / sponsorship from a representative of the clinical / practice governance committee.</v>
      </c>
      <c r="H7" s="98"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99" t="str">
        <f>'Training Plan-Template'!C17</f>
        <v>HDA End Point Assessment</v>
      </c>
      <c r="C9" s="100">
        <f>'Training Plan-Template'!F17</f>
        <v>0</v>
      </c>
      <c r="D9" s="100">
        <f>'Training Plan-Template'!H17</f>
        <v>0</v>
      </c>
      <c r="E9" s="100">
        <f>'Training Plan-Template'!D18</f>
        <v>30</v>
      </c>
      <c r="F9" s="101" t="str">
        <f>'Training Plan-Template'!U17</f>
        <v>Support the apprentice to collate the evidence required for them to pass through the gateway.</v>
      </c>
      <c r="G9" s="101"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2" t="str">
        <f>'Training Plan-Template'!W17</f>
        <v>Support the ACP in maintaining or completing any remaining clinical competencies</v>
      </c>
      <c r="I9" s="3"/>
      <c r="J9" s="3"/>
    </row>
    <row r="10" spans="1:10" ht="30" customHeight="1" x14ac:dyDescent="0.25">
      <c r="A10" s="3"/>
      <c r="B10" s="139" t="str">
        <f>'Training Plan-Template'!B20</f>
        <v>Elective Core Modules</v>
      </c>
      <c r="C10" s="140"/>
      <c r="D10" s="140"/>
      <c r="E10" s="140"/>
      <c r="F10" s="140"/>
      <c r="G10" s="140"/>
      <c r="H10" s="141"/>
      <c r="I10" s="3"/>
      <c r="J10" s="3"/>
    </row>
    <row r="11" spans="1:10" ht="60" x14ac:dyDescent="0.25">
      <c r="A11" s="3"/>
      <c r="B11" s="95" t="str">
        <f>'Training Plan-Template'!C20</f>
        <v>HDA Non-Medical Prescribing (F2F or DL)</v>
      </c>
      <c r="C11" s="96">
        <f>'Training Plan-Template'!F20</f>
        <v>0</v>
      </c>
      <c r="D11" s="96">
        <f>'Training Plan-Template'!G20</f>
        <v>5</v>
      </c>
      <c r="E11" s="96">
        <f>'Training Plan-Template'!D20</f>
        <v>30</v>
      </c>
      <c r="F11" s="97" t="str">
        <f>'Training Plan-Template'!U20</f>
        <v>Support the apprentice to complete the 'preparing to prescribe' toolkit, to ensure they are ready to undertake the prescribing course and meet the regulatory eligibility criteria.</v>
      </c>
      <c r="G11" s="97" t="str">
        <f>'Training Plan-Template'!V20</f>
        <v xml:space="preserve">Support the apprentice to undertake their 90 hours of learning in practice in line with the RPS competency framework for all prescribers in a relevant training environment. </v>
      </c>
      <c r="H11" s="98" t="str">
        <f>'Training Plan-Template'!W20</f>
        <v>Support the apprentice in the prescribing role with post-qualification professional development learning opportunities.</v>
      </c>
      <c r="I11" s="3"/>
      <c r="J11" s="3"/>
    </row>
    <row r="12" spans="1:10" ht="90" x14ac:dyDescent="0.25">
      <c r="A12" s="3"/>
      <c r="B12" s="60" t="str">
        <f>'Training Plan-Template'!C21</f>
        <v>HDA Advanced Physical Assessment and Consultation skills (F2F)</v>
      </c>
      <c r="C12" s="57">
        <f>'Training Plan-Template'!F21</f>
        <v>0</v>
      </c>
      <c r="D12" s="57">
        <f>'Training Plan-Template'!G21</f>
        <v>7</v>
      </c>
      <c r="E12" s="96">
        <f>'Training Plan-Template'!D21</f>
        <v>30</v>
      </c>
      <c r="F12" s="58" t="str">
        <f>'Training Plan-Template'!U21</f>
        <v>Support the apprentice to complete the pre-reading handbook around anatomy and physiology</v>
      </c>
      <c r="G12" s="58" t="str">
        <f>'Training Plan-Template'!V21</f>
        <v>Provide opportunities and support to the apprentice to apply theory to practice by way of placements or direct observational supervision of physical examination and consultation skills. Provide feedback on observed practice</v>
      </c>
      <c r="H12" s="59" t="str">
        <f>'Training Plan-Template'!W21</f>
        <v>Help the apprentice in their next progress review to demonstrate how they integrate the new knowledge into their case reports that they could use in their EPA.</v>
      </c>
      <c r="I12" s="3"/>
      <c r="J12" s="3"/>
    </row>
    <row r="13" spans="1:10" ht="15.75" thickBot="1" x14ac:dyDescent="0.3">
      <c r="A13" s="3"/>
      <c r="B13" s="60" t="str">
        <f>'Training Plan-Template'!C22</f>
        <v>Final module to be selected</v>
      </c>
      <c r="C13" s="57">
        <f>'Training Plan-Template'!F22</f>
        <v>0</v>
      </c>
      <c r="D13" s="57">
        <f>'Training Plan-Template'!G22</f>
        <v>5</v>
      </c>
      <c r="E13" s="96">
        <f>'Training Plan-Template'!D22</f>
        <v>15</v>
      </c>
      <c r="F13" s="58" t="str">
        <f>'Training Plan-Template'!U22</f>
        <v>TBC</v>
      </c>
      <c r="G13" s="58" t="str">
        <f>'Training Plan-Template'!V22</f>
        <v>TBC</v>
      </c>
      <c r="H13" s="59" t="str">
        <f>'Training Plan-Template'!W22</f>
        <v>TBC</v>
      </c>
      <c r="I13" s="3"/>
      <c r="J13" s="3"/>
    </row>
    <row r="14" spans="1:10" ht="30" customHeight="1" thickBot="1" x14ac:dyDescent="0.3">
      <c r="A14" s="3"/>
      <c r="B14" s="139" t="e">
        <f>'Training Plan-Template'!#REF!</f>
        <v>#REF!</v>
      </c>
      <c r="C14" s="140"/>
      <c r="D14" s="140"/>
      <c r="E14" s="140"/>
      <c r="F14" s="140"/>
      <c r="G14" s="140"/>
      <c r="H14" s="141"/>
      <c r="I14" s="3"/>
      <c r="J14" s="3"/>
    </row>
    <row r="15" spans="1:10" ht="72" customHeight="1" thickBot="1" x14ac:dyDescent="0.3">
      <c r="A15" s="3"/>
      <c r="B15" s="95" t="str">
        <f>'Training Plan-Template'!C24</f>
        <v>HDA Minor Illness Management (F2F)</v>
      </c>
      <c r="C15" s="96">
        <f>'Training Plan-Template'!E24</f>
        <v>1</v>
      </c>
      <c r="D15" s="96">
        <f>'Training Plan-Template'!G24</f>
        <v>5</v>
      </c>
      <c r="E15" s="96">
        <f>'Training Plan-Template'!D24</f>
        <v>30</v>
      </c>
      <c r="F15" s="97" t="str">
        <f>'Training Plan-Template'!U24</f>
        <v>Offer and support apprentices to develop physical assessment skills in relation to minor illness. Support them to understand that pathophysiology of minor illness.</v>
      </c>
      <c r="G15" s="97" t="str">
        <f>'Training Plan-Template'!V24</f>
        <v>Initially provide opportunities for delivering joint consultations with patients presenting with minor illnesses. Allow more independent practice as competence develops.</v>
      </c>
      <c r="H15" s="98" t="str">
        <f>'Training Plan-Template'!W24</f>
        <v>Help the apprentice in their next progress review to demonstrate how they work on case reports that they could use in their EPA.</v>
      </c>
      <c r="I15" s="3"/>
      <c r="J15" s="3"/>
    </row>
    <row r="16" spans="1:10" ht="15.75" thickBot="1" x14ac:dyDescent="0.3">
      <c r="A16" s="3"/>
      <c r="B16" s="103"/>
      <c r="C16" s="104"/>
      <c r="D16" s="104"/>
      <c r="E16" s="104"/>
      <c r="F16" s="105"/>
      <c r="G16" s="105"/>
      <c r="H16" s="106"/>
      <c r="I16" s="3"/>
      <c r="J16" s="3"/>
    </row>
    <row r="17" spans="1:10" ht="38.450000000000003" customHeight="1" x14ac:dyDescent="0.25">
      <c r="A17" s="3"/>
      <c r="B17" s="3"/>
      <c r="C17" s="3"/>
      <c r="D17" s="3"/>
      <c r="E17" s="3"/>
      <c r="F17" s="3"/>
      <c r="G17" s="3"/>
      <c r="H17" s="3"/>
      <c r="I17" s="3"/>
      <c r="J17" s="3"/>
    </row>
    <row r="18" spans="1:10" x14ac:dyDescent="0.25">
      <c r="A18" s="3"/>
      <c r="B18" s="3"/>
      <c r="C18" s="3"/>
      <c r="D18" s="3"/>
      <c r="E18" s="3"/>
      <c r="F18" s="3"/>
      <c r="G18" s="3"/>
      <c r="H18" s="3"/>
      <c r="I18" s="3"/>
      <c r="J18" s="3"/>
    </row>
    <row r="19" spans="1:10" x14ac:dyDescent="0.25">
      <c r="A19" s="3"/>
      <c r="B19" s="3"/>
      <c r="C19" s="3"/>
      <c r="D19" s="3"/>
      <c r="E19" s="3"/>
      <c r="F19" s="3"/>
      <c r="G19" s="3"/>
      <c r="H19" s="3"/>
      <c r="I19" s="3"/>
      <c r="J19" s="3"/>
    </row>
    <row r="20" spans="1:10" x14ac:dyDescent="0.25">
      <c r="A20" s="3"/>
      <c r="B20" s="3"/>
      <c r="C20" s="3"/>
      <c r="D20" s="3"/>
      <c r="E20" s="3"/>
      <c r="F20" s="3"/>
      <c r="G20" s="3"/>
      <c r="H20" s="3"/>
      <c r="I20" s="3"/>
      <c r="J20" s="3"/>
    </row>
    <row r="21" spans="1:10" x14ac:dyDescent="0.25">
      <c r="A21" s="3"/>
      <c r="I21" s="3"/>
      <c r="J21" s="3"/>
    </row>
  </sheetData>
  <mergeCells count="7">
    <mergeCell ref="B14:H14"/>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2023-04-05T14:38:32Z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