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 Jan\ACP Training Plans\"/>
    </mc:Choice>
  </mc:AlternateContent>
  <xr:revisionPtr revIDLastSave="0" documentId="13_ncr:1_{E844E8B1-B57B-4FBA-A38A-DAC7285C0220}" xr6:coauthVersionLast="47" xr6:coauthVersionMax="47" xr10:uidLastSave="{00000000-0000-0000-0000-000000000000}"/>
  <bookViews>
    <workbookView xWindow="-120" yWindow="-120" windowWidth="29040" windowHeight="15840" activeTab="3" xr2:uid="{00000000-000D-0000-FFFF-FFFF00000000}"/>
  </bookViews>
  <sheets>
    <sheet name="Chart1" sheetId="15" r:id="rId1"/>
    <sheet name="Training Plan-Template" sheetId="12" r:id="rId2"/>
    <sheet name="OTJT breakdown &amp; Pie chart" sheetId="10" r:id="rId3"/>
    <sheet name="Employer Plan on a Page" sheetId="14" r:id="rId4"/>
  </sheets>
  <definedNames>
    <definedName name="_xlnm.Print_Area" localSheetId="3">'Employer Plan on a Page'!$A$1:$I$17</definedName>
    <definedName name="_xlnm.Print_Area" localSheetId="2">'OTJT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2" l="1"/>
  <c r="L25" i="12"/>
  <c r="F8" i="10" s="1"/>
  <c r="M2" i="10" s="1"/>
  <c r="M25" i="12"/>
  <c r="N25" i="12"/>
  <c r="O25" i="12"/>
  <c r="F9" i="10" s="1"/>
  <c r="M3" i="10" s="1"/>
  <c r="P25" i="12"/>
  <c r="Q25" i="12"/>
  <c r="R25" i="12"/>
  <c r="I8" i="10" s="1"/>
  <c r="M4" i="10" s="1"/>
  <c r="L4" i="10"/>
  <c r="B15" i="14"/>
  <c r="C15" i="14"/>
  <c r="D15" i="14"/>
  <c r="E15" i="14"/>
  <c r="F15" i="14"/>
  <c r="G15" i="14"/>
  <c r="H15" i="14"/>
  <c r="B14" i="14"/>
  <c r="C14" i="14"/>
  <c r="D14" i="14"/>
  <c r="E14" i="14"/>
  <c r="F14" i="14"/>
  <c r="G14" i="14"/>
  <c r="H14" i="14"/>
  <c r="E12" i="14"/>
  <c r="E11" i="14"/>
  <c r="E9" i="14"/>
  <c r="E8" i="14"/>
  <c r="E7" i="14"/>
  <c r="B6" i="14"/>
  <c r="B10" i="14"/>
  <c r="B13"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G11" i="14"/>
  <c r="D11" i="14"/>
  <c r="L6" i="10"/>
  <c r="L5" i="10"/>
  <c r="L3" i="10"/>
  <c r="L2" i="10"/>
  <c r="J25" i="12"/>
  <c r="F5" i="10" s="1"/>
  <c r="K23" i="12" l="1"/>
  <c r="K16" i="12"/>
  <c r="T16" i="12" s="1"/>
  <c r="K24" i="12"/>
  <c r="K17" i="12"/>
  <c r="K18" i="12"/>
  <c r="K20" i="12"/>
  <c r="K21" i="12"/>
  <c r="T21" i="12" s="1"/>
  <c r="S23" i="12" l="1"/>
  <c r="T23" i="12"/>
  <c r="S16" i="12"/>
  <c r="T17" i="12"/>
  <c r="K25" i="12"/>
  <c r="S24" i="12"/>
  <c r="T24" i="12"/>
  <c r="S21" i="12"/>
  <c r="S17" i="12"/>
  <c r="T18" i="12"/>
  <c r="S18" i="12"/>
  <c r="T20" i="12"/>
  <c r="S20" i="12"/>
  <c r="K10" i="12" l="1"/>
  <c r="F6" i="10" s="1"/>
  <c r="S25" i="12"/>
  <c r="I9" i="10" s="1"/>
  <c r="M5" i="10" s="1"/>
  <c r="T25" i="12"/>
  <c r="I10" i="10" s="1"/>
  <c r="M6" i="10" s="1"/>
</calcChain>
</file>

<file path=xl/sharedStrings.xml><?xml version="1.0" encoding="utf-8"?>
<sst xmlns="http://schemas.openxmlformats.org/spreadsheetml/2006/main" count="153" uniqueCount="139">
  <si>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</si>
  <si>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</si>
  <si>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</si>
  <si>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</si>
  <si>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</si>
  <si>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</si>
  <si>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</si>
  <si>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</si>
  <si>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</si>
  <si>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</si>
  <si>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</si>
  <si>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</si>
  <si>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</si>
  <si>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</si>
  <si>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</si>
  <si>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</si>
  <si>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</si>
  <si>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</si>
  <si>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</si>
  <si>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</si>
  <si>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</si>
  <si>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</si>
  <si>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</si>
  <si>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</si>
  <si>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</si>
  <si>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</si>
  <si>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</si>
  <si>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</si>
  <si>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</si>
  <si>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</si>
  <si>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</si>
  <si>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</si>
  <si>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</si>
  <si>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</si>
  <si>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</si>
  <si>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</si>
  <si>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</si>
  <si>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</si>
  <si>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</si>
  <si>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</si>
  <si>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</si>
  <si>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</si>
  <si>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</si>
  <si>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</si>
  <si>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</si>
  <si>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</si>
  <si>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</si>
  <si>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</si>
  <si>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</si>
  <si>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</si>
  <si>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</si>
  <si>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</si>
  <si>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</si>
  <si>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</si>
  <si>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</si>
  <si>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</si>
  <si>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</si>
  <si>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</si>
  <si>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</si>
  <si>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</si>
  <si>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</si>
  <si>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</si>
  <si>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</si>
  <si>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</si>
  <si>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</si>
  <si>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</si>
  <si>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</si>
  <si>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</si>
  <si>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</si>
  <si>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</si>
  <si>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</si>
  <si>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</si>
  <si>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</si>
  <si>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</si>
  <si>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</si>
  <si>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</si>
  <si>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</si>
  <si>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</si>
  <si>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</si>
  <si>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</si>
  <si>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</si>
  <si>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</si>
  <si>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</si>
  <si>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</si>
  <si>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</si>
  <si>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</si>
  <si>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</si>
  <si>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</si>
  <si>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</si>
  <si>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</si>
  <si>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</si>
  <si>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</si>
  <si>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</si>
  <si>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</si>
  <si>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</si>
  <si>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</si>
  <si>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</si>
  <si>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</si>
  <si>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</si>
  <si>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</si>
  <si>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</si>
  <si>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</si>
  <si>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</si>
  <si>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</si>
  <si>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</si>
  <si>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</si>
  <si>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</si>
  <si>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</si>
  <si>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</si>
  <si>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</si>
  <si>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</si>
  <si>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</si>
  <si>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</si>
  <si>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</si>
  <si>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</si>
  <si>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Managing the acutely unwell patient (F2F)</t>
  </si>
  <si>
    <t>Exposure to critically unwell patients in order to formulate and develop strategies to enable clinical management</t>
  </si>
  <si>
    <t>Provide knowledge and expertise in managing deteriorating unwell patients benchmarked against current clinical strategies and protocols linked to best evidence and practice</t>
  </si>
  <si>
    <t>Continued support to enable nurturing of developing skills to provide and maintain the practitioner's clinical confidence</t>
  </si>
  <si>
    <t>HDA Fundamentals of chest radiographic image interpretation (DL)</t>
  </si>
  <si>
    <t>To enable apprentices to spend time with medical and imaging specialist teams in modalities that image the Chest and Thorax in a range of clinical scenarios, in order  to enable apprentices to critically analyse and recognise normal and abnormal appearances of protectional Chest radiographic imaging.</t>
  </si>
  <si>
    <t>To support apprentices with opportunities to engage in MDTs and spend time with Radiologists and Reporting Radiographers to allow critical evaluation of imaging of pathologies and trauma. To enable the apprentice to gain sufficient opportunity to complete their formative PCEs and sit the summative tests and develop the ability to formulate a PCE and differential diagnosis with a focus on timely informed escalation; to support patient safety and patient centred care.</t>
  </si>
  <si>
    <t>To continue to support the apprentice to ensure continued development and knowledge sharing with a view to continued service improvement and to allow evidence of the 4 pillars of ACP and engage in image audit to support the continued improvement of the service.</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</si>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</sst>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59">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3">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3"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8" xfId="1" applyFont="1" applyFill="1" applyBorder="1" applyAlignment="1">
      <alignment horizontal="center"/>
    </xf>
    <xf numFmtId="0" fontId="23" fillId="16" borderId="38" xfId="1" applyFont="1" applyFill="1" applyBorder="1" applyAlignment="1">
      <alignment horizontal="center"/>
    </xf>
    <xf numFmtId="0" fontId="23" fillId="17" borderId="38" xfId="1" applyFont="1" applyFill="1" applyBorder="1" applyAlignment="1">
      <alignment horizontal="center"/>
    </xf>
    <xf numFmtId="0" fontId="24" fillId="16" borderId="38" xfId="1" applyFont="1" applyFill="1" applyBorder="1" applyAlignment="1">
      <alignment horizontal="center"/>
    </xf>
    <xf numFmtId="0" fontId="10" fillId="0" borderId="38" xfId="1" applyFont="1" applyBorder="1" applyAlignment="1">
      <alignment horizontal="center" vertical="center" wrapText="1"/>
    </xf>
    <xf numFmtId="0" fontId="22" fillId="16" borderId="38" xfId="1" applyFont="1" applyFill="1" applyBorder="1" applyAlignment="1">
      <alignment horizontal="center" vertical="center" wrapText="1"/>
    </xf>
    <xf numFmtId="0" fontId="22" fillId="17" borderId="38" xfId="1" applyFont="1" applyFill="1" applyBorder="1" applyAlignment="1">
      <alignment horizontal="center" vertical="center" wrapText="1"/>
    </xf>
    <xf numFmtId="0" fontId="22" fillId="15"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5"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23" fillId="0" borderId="38" xfId="1" applyFont="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0" fontId="0" fillId="4" borderId="38" xfId="0" applyFill="1" applyBorder="1"/>
    <xf numFmtId="0" fontId="10" fillId="9" borderId="38" xfId="0" applyFont="1" applyFill="1" applyBorder="1" applyAlignment="1">
      <alignment vertical="center" wrapText="1"/>
    </xf>
    <xf numFmtId="0" fontId="0" fillId="0" borderId="38" xfId="0" applyBorder="1"/>
    <xf numFmtId="0" fontId="9" fillId="6" borderId="40" xfId="0" applyFont="1" applyFill="1" applyBorder="1" applyAlignment="1">
      <alignment horizontal="left" vertical="center" wrapText="1" indent="1"/>
    </xf>
    <xf numFmtId="0" fontId="9" fillId="6" borderId="41" xfId="0" applyFont="1" applyFill="1" applyBorder="1" applyAlignment="1">
      <alignment horizontal="center" vertical="center"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19" borderId="0" xfId="0" applyFill="1"/>
    <xf numFmtId="0" fontId="19" fillId="14" borderId="42" xfId="0" applyFont="1" applyFill="1" applyBorder="1" applyAlignment="1">
      <alignment horizontal="center" vertical="center" wrapText="1"/>
    </xf>
    <xf numFmtId="0" fontId="19" fillId="14" borderId="43" xfId="0" applyFont="1" applyFill="1" applyBorder="1" applyAlignment="1">
      <alignment horizontal="center" vertical="center" wrapText="1"/>
    </xf>
    <xf numFmtId="0" fontId="19" fillId="14" borderId="44" xfId="0" applyFont="1" applyFill="1" applyBorder="1" applyAlignment="1">
      <alignment horizontal="center" vertical="center" wrapText="1"/>
    </xf>
    <xf numFmtId="0" fontId="14" fillId="6" borderId="45" xfId="0" applyFont="1" applyFill="1" applyBorder="1" applyAlignment="1">
      <alignment horizontal="left" vertical="center" wrapText="1" indent="1"/>
    </xf>
    <xf numFmtId="0" fontId="0" fillId="0" borderId="46" xfId="0" applyBorder="1" applyAlignment="1">
      <alignment horizontal="center" vertical="center" wrapTex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14" fillId="8" borderId="51" xfId="0" applyFont="1" applyFill="1" applyBorder="1" applyAlignment="1">
      <alignment horizontal="left" vertical="center" wrapText="1" indent="1"/>
    </xf>
    <xf numFmtId="0" fontId="0" fillId="0" borderId="52" xfId="0" applyBorder="1" applyAlignment="1">
      <alignment horizontal="center" vertical="center" wrapText="1"/>
    </xf>
    <xf numFmtId="0" fontId="0" fillId="0" borderId="52" xfId="0" applyBorder="1" applyAlignment="1">
      <alignment horizontal="left" vertical="center" wrapText="1" indent="1"/>
    </xf>
    <xf numFmtId="0" fontId="0" fillId="0" borderId="53" xfId="0" applyBorder="1" applyAlignment="1">
      <alignment horizontal="left" vertical="center" wrapText="1" indent="1"/>
    </xf>
    <xf numFmtId="0" fontId="0" fillId="12" borderId="54" xfId="0" applyFill="1" applyBorder="1" applyAlignment="1">
      <alignment horizontal="left" vertical="center" wrapText="1" indent="1"/>
    </xf>
    <xf numFmtId="0" fontId="0" fillId="12" borderId="55" xfId="0" applyFill="1" applyBorder="1" applyAlignment="1">
      <alignment horizontal="center" vertical="center" wrapText="1"/>
    </xf>
    <xf numFmtId="0" fontId="0" fillId="12" borderId="55" xfId="0" applyFill="1" applyBorder="1" applyAlignment="1">
      <alignment horizontal="left" vertical="center" wrapText="1" indent="1"/>
    </xf>
    <xf numFmtId="0" fontId="0" fillId="12" borderId="56" xfId="0" applyFill="1" applyBorder="1" applyAlignment="1">
      <alignment horizontal="left" vertical="center" wrapText="1" indent="1"/>
    </xf>
    <xf numFmtId="0" fontId="30" fillId="20" borderId="0" xfId="0" applyFont="1" applyFill="1"/>
    <xf numFmtId="0" fontId="1" fillId="19" borderId="0" xfId="0" applyFont="1" applyFill="1"/>
    <xf numFmtId="0" fontId="11" fillId="19" borderId="0" xfId="0" applyFont="1" applyFill="1" applyAlignment="1">
      <alignment horizontal="right"/>
    </xf>
    <xf numFmtId="0" fontId="0" fillId="19"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0" fontId="2" fillId="0" borderId="0" xfId="0" applyFont="1"/>
    <xf numFmtId="0" fontId="25" fillId="0" borderId="0" xfId="0" applyFont="1" applyAlignment="1">
      <alignment horizontal="right"/>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2" borderId="57" xfId="0" applyFont="1" applyFill="1" applyBorder="1" applyAlignment="1">
      <alignment horizontal="center" wrapText="1"/>
    </xf>
    <xf numFmtId="0" fontId="30" fillId="22" borderId="58" xfId="0" applyFont="1" applyFill="1" applyBorder="1" applyAlignment="1">
      <alignment horizontal="center" wrapText="1"/>
    </xf>
    <xf numFmtId="0" fontId="28" fillId="4" borderId="39" xfId="0" applyFont="1" applyFill="1" applyBorder="1" applyAlignment="1">
      <alignment horizontal="left" vertical="top" wrapText="1"/>
    </xf>
    <xf numFmtId="0" fontId="28" fillId="19" borderId="39" xfId="0" applyFont="1" applyFill="1" applyBorder="1" applyAlignment="1">
      <alignment horizontal="left" vertical="top" wrapText="1"/>
    </xf>
    <xf numFmtId="0" fontId="2" fillId="19" borderId="39" xfId="0" applyFont="1" applyFill="1" applyBorder="1" applyAlignment="1">
      <alignment horizontal="left" vertical="top" wrapText="1"/>
    </xf>
    <xf numFmtId="0" fontId="30" fillId="23" borderId="8" xfId="0" applyFont="1" applyFill="1" applyBorder="1" applyAlignment="1">
      <alignment horizontal="center" wrapText="1"/>
    </xf>
    <xf numFmtId="0" fontId="30" fillId="23"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19" borderId="0" xfId="0" applyFont="1" applyFill="1" applyAlignment="1">
      <alignment horizontal="left"/>
    </xf>
    <xf numFmtId="0" fontId="30" fillId="21" borderId="6" xfId="0" applyFont="1" applyFill="1" applyBorder="1" applyAlignment="1">
      <alignment horizontal="center" wrapText="1"/>
    </xf>
    <xf numFmtId="0" fontId="30" fillId="21"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8" xfId="0" applyFont="1" applyFill="1" applyBorder="1" applyAlignment="1">
      <alignment horizontal="center" vertical="center" wrapText="1" indent="2"/>
    </xf>
    <xf numFmtId="0" fontId="2" fillId="12" borderId="49" xfId="0" applyFont="1" applyFill="1" applyBorder="1" applyAlignment="1">
      <alignment horizontal="center" vertical="center" wrapText="1" indent="2"/>
    </xf>
    <xf numFmtId="0" fontId="2" fillId="12" borderId="50" xfId="0" applyFont="1" applyFill="1" applyBorder="1" applyAlignment="1">
      <alignment horizontal="center" vertical="center" wrapText="1" indent="2"/>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48" xfId="0" applyFont="1" applyFill="1" applyBorder="1" applyAlignment="1">
      <alignment horizontal="center" vertical="center" wrapText="1" indent="1"/>
    </xf>
    <xf numFmtId="0" fontId="2" fillId="12" borderId="49" xfId="0" applyFont="1" applyFill="1" applyBorder="1" applyAlignment="1">
      <alignment horizontal="center" vertical="center" wrapText="1" indent="1"/>
    </xf>
    <xf numFmtId="0" fontId="2" fillId="12" borderId="50"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3.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multiLvlStrRef>
              <c:f>'Training Plan-Template'!$B$20:$F$21</c:f>
              <c:multiLvlStrCache>
                <c:ptCount val="2"/>
                <c:lvl>
                  <c:pt idx="0">
                    <c:v>1</c:v>
                  </c:pt>
                  <c:pt idx="1">
                    <c:v>1</c:v>
                  </c:pt>
                </c:lvl>
                <c:lvl>
                  <c:pt idx="0">
                    <c:v>30</c:v>
                  </c:pt>
                  <c:pt idx="1">
                    <c:v>30</c:v>
                  </c:pt>
                </c:lvl>
                <c:lvl>
                  <c:pt idx="0">
                    <c:v>HDA Non-Medical Prescribing (F2F or DL)</c:v>
                  </c:pt>
                  <c:pt idx="1">
                    <c:v>HDA Advanced Physical Assessment and Consultation skills (F2F)</c:v>
                  </c:pt>
                </c:lvl>
                <c:lvl>
                  <c:pt idx="0">
                    <c:v>Elective Core Modules</c:v>
                  </c:pt>
                </c:lvl>
              </c:multiLvlStrCache>
            </c:multiLvlStrRef>
          </c:cat>
          <c:val>
            <c:numRef>
              <c:f>'Training Plan-Template'!$G$20:$G$21</c:f>
              <c:numCache>
                <c:formatCode>General</c:formatCode>
                <c:ptCount val="2"/>
                <c:pt idx="0">
                  <c:v>5</c:v>
                </c:pt>
                <c:pt idx="1">
                  <c:v>7</c:v>
                </c:pt>
              </c:numCache>
            </c:numRef>
          </c:val>
          <c:extLst>
            <c:ext xmlns:c16="http://schemas.microsoft.com/office/drawing/2014/chart" uri="{C3380CC4-5D6E-409C-BE32-E72D297353CC}">
              <c16:uniqueId val="{00000000-6F14-41C5-824E-D48307CDFBE0}"/>
            </c:ext>
          </c:extLst>
        </c:ser>
        <c:dLbls>
          <c:showLegendKey val="0"/>
          <c:showVal val="0"/>
          <c:showCatName val="0"/>
          <c:showSerName val="0"/>
          <c:showPercent val="0"/>
          <c:showBubbleSize val="0"/>
        </c:dLbls>
        <c:gapWidth val="219"/>
        <c:overlap val="-27"/>
        <c:axId val="649010704"/>
        <c:axId val="649007824"/>
      </c:barChart>
      <c:catAx>
        <c:axId val="649010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007824"/>
        <c:crosses val="autoZero"/>
        <c:auto val="1"/>
        <c:lblAlgn val="ctr"/>
        <c:lblOffset val="100"/>
        <c:noMultiLvlLbl val="0"/>
      </c:catAx>
      <c:valAx>
        <c:axId val="6490078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90107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156</c:v>
                </c:pt>
                <c:pt idx="1">
                  <c:v>74</c:v>
                </c:pt>
                <c:pt idx="2">
                  <c:v>0</c:v>
                </c:pt>
                <c:pt idx="3">
                  <c:v>293.32</c:v>
                </c:pt>
                <c:pt idx="4">
                  <c:v>293.32</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B223D3B-A21B-4ACD-9FF1-20D20E2B1937}">
  <sheetPr/>
  <sheetViews>
    <sheetView zoomScale="12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Chart 1">
          <a:extLst>
            <a:ext uri="{FF2B5EF4-FFF2-40B4-BE49-F238E27FC236}">
              <a16:creationId xmlns:a16="http://schemas.microsoft.com/office/drawing/2014/main" id="{E51EF69F-4318-C8FD-7895-C6DE0C33595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opLeftCell="A16" zoomScale="55" zoomScaleNormal="55" workbookViewId="0">
      <selection activeCell="I24" sqref="I24"/>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0" t="s">
        <v>1</v>
      </c>
      <c r="E2" s="12"/>
      <c r="F2" s="12"/>
      <c r="G2" s="12"/>
      <c r="H2" s="12"/>
      <c r="I2" s="12"/>
      <c r="J2" s="12"/>
      <c r="K2" s="135" t="s">
        <v>2</v>
      </c>
      <c r="L2" s="136"/>
      <c r="M2" s="136"/>
      <c r="N2" s="136"/>
      <c r="O2" s="136"/>
      <c r="P2" s="136"/>
      <c r="Q2" s="136"/>
      <c r="R2" s="136"/>
      <c r="S2" s="136"/>
      <c r="T2" s="136"/>
      <c r="U2" s="136"/>
      <c r="V2" s="136"/>
      <c r="W2" s="136"/>
      <c r="X2" s="136"/>
      <c r="Y2" s="136"/>
      <c r="Z2" s="136"/>
      <c r="AA2" s="136"/>
      <c r="AB2" s="136"/>
      <c r="AC2" s="136"/>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5" t="s">
        <v>3</v>
      </c>
      <c r="L3" s="136"/>
      <c r="M3" s="136"/>
      <c r="N3" s="136"/>
      <c r="O3" s="136"/>
      <c r="P3" s="136"/>
      <c r="Q3" s="136"/>
      <c r="R3" s="136"/>
      <c r="S3" s="136"/>
      <c r="T3" s="136"/>
      <c r="U3" s="136"/>
      <c r="V3" s="136"/>
      <c r="W3" s="136"/>
      <c r="X3" s="136"/>
      <c r="Y3" s="136"/>
      <c r="Z3" s="136"/>
      <c r="AA3" s="136"/>
      <c r="AB3" s="136"/>
      <c r="AC3" s="136"/>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7" t="s">
        <v>5</v>
      </c>
      <c r="AF5" s="138"/>
      <c r="AG5" s="138"/>
      <c r="AH5" s="138"/>
      <c r="AI5" s="138"/>
      <c r="AJ5" s="138"/>
      <c r="AK5" s="138"/>
      <c r="AL5" s="138"/>
      <c r="AM5" s="138"/>
      <c r="AN5" s="138"/>
      <c r="AO5" s="4"/>
      <c r="AP5" s="4"/>
      <c r="AQ5" s="4"/>
      <c r="AR5" s="4"/>
      <c r="AS5" s="4"/>
      <c r="AT5" s="4"/>
      <c r="AU5" s="4"/>
      <c r="AV5" s="4"/>
      <c r="AW5" s="3"/>
      <c r="AX5" s="3"/>
    </row>
    <row r="6" spans="1:50" ht="25.5" customHeight="1" x14ac:dyDescent="0.3">
      <c r="A6" s="3"/>
      <c r="B6" s="3"/>
      <c r="C6" s="12" t="s">
        <v>6</v>
      </c>
      <c r="D6" s="12"/>
      <c r="E6" s="12"/>
      <c r="F6" s="12"/>
      <c r="G6" s="12"/>
      <c r="H6" s="12"/>
      <c r="I6" s="12"/>
      <c r="J6" s="12"/>
      <c r="K6" s="139" t="s">
        <v>7</v>
      </c>
      <c r="L6" s="139"/>
      <c r="M6" s="139"/>
      <c r="N6" s="139"/>
      <c r="O6" s="139"/>
      <c r="P6" s="139"/>
      <c r="Q6" s="139"/>
      <c r="R6" s="139"/>
      <c r="S6" s="139"/>
      <c r="T6" s="139"/>
      <c r="U6" s="139"/>
      <c r="V6" s="139"/>
      <c r="W6" s="139"/>
      <c r="X6" s="139"/>
      <c r="Y6" s="139"/>
      <c r="Z6" s="139"/>
      <c r="AA6" s="139"/>
      <c r="AB6" s="139"/>
      <c r="AC6" s="139"/>
      <c r="AD6" s="4"/>
      <c r="AE6" s="140" t="s">
        <v>8</v>
      </c>
      <c r="AF6" s="141"/>
      <c r="AG6" s="141"/>
      <c r="AH6" s="141"/>
      <c r="AI6" s="141"/>
      <c r="AJ6" s="141"/>
      <c r="AK6" s="141"/>
      <c r="AL6" s="141"/>
      <c r="AM6" s="141"/>
      <c r="AN6" s="141"/>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28" t="s">
        <v>9</v>
      </c>
      <c r="AF7" s="129"/>
      <c r="AG7" s="129"/>
      <c r="AH7" s="129"/>
      <c r="AI7" s="129"/>
      <c r="AJ7" s="129"/>
      <c r="AK7" s="129"/>
      <c r="AL7" s="129"/>
      <c r="AM7" s="129"/>
      <c r="AN7" s="129"/>
      <c r="AO7" s="4"/>
      <c r="AP7" s="4"/>
      <c r="AQ7" s="4"/>
      <c r="AR7" s="4"/>
      <c r="AS7" s="4"/>
      <c r="AT7" s="4"/>
      <c r="AU7" s="4"/>
      <c r="AV7" s="4"/>
      <c r="AW7" s="3"/>
      <c r="AX7" s="3"/>
    </row>
    <row r="8" spans="1:50" ht="25.5" customHeight="1" x14ac:dyDescent="0.3">
      <c r="A8" s="3"/>
      <c r="B8" s="3"/>
      <c r="C8" s="13" t="s">
        <v>10</v>
      </c>
      <c r="D8" s="13"/>
      <c r="E8" s="13"/>
      <c r="F8" s="13"/>
      <c r="G8" s="13"/>
      <c r="H8" s="13"/>
      <c r="I8" s="120"/>
      <c r="J8" s="121"/>
      <c r="K8" s="115">
        <v>32</v>
      </c>
      <c r="L8" s="32" t="s">
        <v>11</v>
      </c>
      <c r="M8" s="14"/>
      <c r="N8" s="14"/>
      <c r="O8" s="14"/>
      <c r="P8" s="14"/>
      <c r="Q8" s="14"/>
      <c r="R8" s="14"/>
      <c r="S8" s="14"/>
      <c r="T8" s="14"/>
      <c r="U8" s="14"/>
      <c r="V8" s="14"/>
      <c r="W8" s="14"/>
      <c r="X8" s="14"/>
      <c r="Y8" s="14"/>
      <c r="Z8" s="14"/>
      <c r="AA8" s="14"/>
      <c r="AB8" s="14"/>
      <c r="AC8" s="14"/>
      <c r="AD8" s="14"/>
      <c r="AE8" s="133" t="s">
        <v>12</v>
      </c>
      <c r="AF8" s="134"/>
      <c r="AG8" s="134"/>
      <c r="AH8" s="134"/>
      <c r="AI8" s="134"/>
      <c r="AJ8" s="134"/>
      <c r="AK8" s="134"/>
      <c r="AL8" s="134"/>
      <c r="AM8" s="134"/>
      <c r="AN8" s="134"/>
      <c r="AO8" s="14"/>
      <c r="AP8" s="14"/>
      <c r="AQ8" s="14"/>
      <c r="AR8" s="4"/>
      <c r="AS8" s="4"/>
      <c r="AT8" s="4"/>
      <c r="AU8" s="4"/>
      <c r="AV8" s="4"/>
      <c r="AW8" s="3"/>
      <c r="AX8" s="3"/>
    </row>
    <row r="9" spans="1:50" ht="25.5" customHeight="1" x14ac:dyDescent="0.3">
      <c r="A9" s="3"/>
      <c r="B9" s="3"/>
      <c r="C9" s="13" t="s">
        <v>13</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22">
        <f>SUM(L16:T24)-K17</f>
        <v>816.6400000000001</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30"/>
      <c r="D13" s="130"/>
      <c r="E13" s="130"/>
      <c r="F13" s="130"/>
      <c r="G13" s="130"/>
      <c r="H13" s="130"/>
      <c r="I13" s="130"/>
      <c r="J13" s="85"/>
      <c r="K13" s="131" t="s">
        <v>20</v>
      </c>
      <c r="L13" s="132"/>
      <c r="M13" s="132"/>
      <c r="N13" s="132"/>
      <c r="O13" s="132"/>
      <c r="P13" s="132"/>
      <c r="Q13" s="132"/>
      <c r="R13" s="132"/>
      <c r="S13" s="132"/>
      <c r="T13" s="132"/>
      <c r="U13" s="132"/>
      <c r="V13" s="132"/>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25" t="s">
        <v>64</v>
      </c>
      <c r="V14" s="126"/>
      <c r="W14" s="127"/>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3" t="s">
        <v>93</v>
      </c>
      <c r="C16" s="81" t="s">
        <v>94</v>
      </c>
      <c r="D16" s="19">
        <v>30</v>
      </c>
      <c r="E16" s="19">
        <v>1</v>
      </c>
      <c r="F16" s="19"/>
      <c r="G16" s="19">
        <v>30</v>
      </c>
      <c r="H16" s="19"/>
      <c r="I16" s="19"/>
      <c r="J16" s="19">
        <v>0</v>
      </c>
      <c r="K16" s="91">
        <f>(($D16/150)*($K$9))-J16</f>
        <v>148.47999999999999</v>
      </c>
      <c r="L16" s="92"/>
      <c r="M16" s="92"/>
      <c r="N16" s="92"/>
      <c r="O16" s="92">
        <v>30</v>
      </c>
      <c r="P16" s="92"/>
      <c r="Q16" s="92"/>
      <c r="R16" s="92"/>
      <c r="S16" s="92">
        <f>(K16-(SUM(L16:R16)))/2</f>
        <v>59.239999999999995</v>
      </c>
      <c r="T16" s="93">
        <f>(K16-(SUM(L16:R16)))/2</f>
        <v>59.239999999999995</v>
      </c>
      <c r="U16" s="117" t="s">
        <v>95</v>
      </c>
      <c r="V16" s="118" t="s">
        <v>96</v>
      </c>
      <c r="W16" s="119"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24"/>
      <c r="C17" s="82" t="s">
        <v>98</v>
      </c>
      <c r="D17" s="19">
        <v>20</v>
      </c>
      <c r="E17" s="19">
        <v>33</v>
      </c>
      <c r="F17" s="19"/>
      <c r="G17" s="19">
        <v>33</v>
      </c>
      <c r="H17" s="19"/>
      <c r="I17" s="19"/>
      <c r="J17" s="19">
        <v>0</v>
      </c>
      <c r="K17" s="91">
        <f>(($D17/150)*($K$9))-J17</f>
        <v>98.986666666666665</v>
      </c>
      <c r="L17" s="92"/>
      <c r="M17" s="92"/>
      <c r="N17" s="92"/>
      <c r="O17" s="92">
        <v>30</v>
      </c>
      <c r="P17" s="92"/>
      <c r="Q17" s="92"/>
      <c r="R17" s="92"/>
      <c r="S17" s="92">
        <f>(K17-(SUM(L17:R17)))/2</f>
        <v>34.493333333333332</v>
      </c>
      <c r="T17" s="93">
        <f>(K17-(SUM(L17:R17)))/2</f>
        <v>34.493333333333332</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24"/>
      <c r="C18" s="83" t="s">
        <v>102</v>
      </c>
      <c r="D18" s="19">
        <v>30</v>
      </c>
      <c r="E18" s="19">
        <v>25</v>
      </c>
      <c r="F18" s="19"/>
      <c r="G18" s="19">
        <v>30</v>
      </c>
      <c r="H18" s="19"/>
      <c r="I18" s="19"/>
      <c r="J18" s="19">
        <v>0</v>
      </c>
      <c r="K18" s="91">
        <f>(($D18/150)*($K$9))-J18</f>
        <v>148.47999999999999</v>
      </c>
      <c r="L18" s="92"/>
      <c r="M18" s="92"/>
      <c r="N18" s="92"/>
      <c r="O18" s="92">
        <v>20</v>
      </c>
      <c r="P18" s="92"/>
      <c r="Q18" s="92"/>
      <c r="R18" s="92"/>
      <c r="S18" s="92">
        <f>(K18-(SUM(L18:R18)))/2</f>
        <v>64.239999999999995</v>
      </c>
      <c r="T18" s="93">
        <f>(K18-(SUM(L18:R18)))/2</f>
        <v>64.239999999999995</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84"/>
      <c r="D19" s="20"/>
      <c r="E19" s="20"/>
      <c r="F19" s="20"/>
      <c r="G19" s="20"/>
      <c r="H19" s="20"/>
      <c r="I19" s="20"/>
      <c r="J19" s="20"/>
      <c r="K19" s="94"/>
      <c r="L19" s="94"/>
      <c r="M19" s="94"/>
      <c r="N19" s="94"/>
      <c r="O19" s="94"/>
      <c r="P19" s="94"/>
      <c r="Q19" s="94"/>
      <c r="R19" s="94"/>
      <c r="S19" s="94"/>
      <c r="T19" s="95"/>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3" t="s">
        <v>106</v>
      </c>
      <c r="C20" s="83" t="s">
        <v>107</v>
      </c>
      <c r="D20" s="19">
        <v>30</v>
      </c>
      <c r="E20" s="19">
        <v>1</v>
      </c>
      <c r="F20" s="19"/>
      <c r="G20" s="19">
        <v>5</v>
      </c>
      <c r="H20" s="19"/>
      <c r="I20" s="19"/>
      <c r="J20" s="19">
        <v>0</v>
      </c>
      <c r="K20" s="91">
        <f t="shared" ref="K20:K21" si="0">(($D20/150)*($K$9))-J20</f>
        <v>148.47999999999999</v>
      </c>
      <c r="L20" s="92">
        <v>60</v>
      </c>
      <c r="M20" s="92"/>
      <c r="N20" s="92"/>
      <c r="O20" s="92"/>
      <c r="P20" s="92"/>
      <c r="Q20" s="92"/>
      <c r="R20" s="92"/>
      <c r="S20" s="92">
        <f t="shared" ref="S20:S21" si="1">(K20-(SUM(L20:R20)))/2</f>
        <v>44.239999999999995</v>
      </c>
      <c r="T20" s="93">
        <f t="shared" ref="T20:T21" si="2">(K20-(SUM(L20:R20)))/2</f>
        <v>44.239999999999995</v>
      </c>
      <c r="U20" s="36" t="s">
        <v>108</v>
      </c>
      <c r="V20" s="37" t="s">
        <v>109</v>
      </c>
      <c r="W20" s="38" t="s">
        <v>110</v>
      </c>
      <c r="X20" s="71"/>
      <c r="Y20" s="75"/>
      <c r="Z20" s="71"/>
      <c r="AA20" s="71"/>
      <c r="AB20" s="76"/>
      <c r="AC20" s="77"/>
      <c r="AD20" s="75"/>
      <c r="AE20" s="78"/>
      <c r="AF20" s="75"/>
      <c r="AG20" s="71"/>
      <c r="AH20" s="78"/>
      <c r="AI20" s="78"/>
      <c r="AJ20" s="78"/>
      <c r="AK20" s="75"/>
      <c r="AL20" s="77"/>
      <c r="AM20" s="78"/>
      <c r="AN20" s="78"/>
      <c r="AO20" s="78"/>
      <c r="AP20" s="77"/>
      <c r="AQ20" s="71"/>
      <c r="AR20" s="71"/>
      <c r="AS20" s="75"/>
      <c r="AT20" s="75"/>
      <c r="AU20" s="78"/>
      <c r="AV20" s="77"/>
      <c r="AW20" s="3"/>
      <c r="AX20" s="3"/>
    </row>
    <row r="21" spans="1:50" ht="90" x14ac:dyDescent="0.25">
      <c r="A21" s="3"/>
      <c r="B21" s="123"/>
      <c r="C21" s="83" t="s">
        <v>112</v>
      </c>
      <c r="D21" s="19">
        <v>30</v>
      </c>
      <c r="E21" s="19">
        <v>1</v>
      </c>
      <c r="F21" s="19"/>
      <c r="G21" s="19">
        <v>7</v>
      </c>
      <c r="H21" s="19"/>
      <c r="I21" s="19"/>
      <c r="J21" s="19">
        <v>0</v>
      </c>
      <c r="K21" s="91">
        <f t="shared" si="0"/>
        <v>148.47999999999999</v>
      </c>
      <c r="L21" s="92">
        <v>48</v>
      </c>
      <c r="M21" s="92"/>
      <c r="N21" s="92"/>
      <c r="O21" s="92"/>
      <c r="P21" s="92"/>
      <c r="Q21" s="92"/>
      <c r="R21" s="92"/>
      <c r="S21" s="92">
        <f t="shared" si="1"/>
        <v>50.239999999999995</v>
      </c>
      <c r="T21" s="93">
        <f t="shared" si="2"/>
        <v>50.239999999999995</v>
      </c>
      <c r="U21" s="36" t="s">
        <v>113</v>
      </c>
      <c r="V21" s="37" t="s">
        <v>114</v>
      </c>
      <c r="W21" s="38" t="s">
        <v>111</v>
      </c>
      <c r="X21" s="71"/>
      <c r="Y21" s="75"/>
      <c r="Z21" s="71"/>
      <c r="AA21" s="71"/>
      <c r="AB21" s="75"/>
      <c r="AC21" s="71"/>
      <c r="AD21" s="77"/>
      <c r="AE21" s="78"/>
      <c r="AF21" s="75"/>
      <c r="AG21" s="71"/>
      <c r="AH21" s="78"/>
      <c r="AI21" s="78"/>
      <c r="AJ21" s="78"/>
      <c r="AK21" s="75"/>
      <c r="AL21" s="78"/>
      <c r="AM21" s="75"/>
      <c r="AN21" s="75"/>
      <c r="AO21" s="75"/>
      <c r="AP21" s="71"/>
      <c r="AQ21" s="71"/>
      <c r="AR21" s="71"/>
      <c r="AS21" s="71"/>
      <c r="AT21" s="77"/>
      <c r="AU21" s="78"/>
      <c r="AV21" s="75"/>
      <c r="AW21" s="3"/>
      <c r="AX21" s="3"/>
    </row>
    <row r="22" spans="1:50" ht="20.45" customHeight="1" x14ac:dyDescent="0.25">
      <c r="A22" s="3"/>
      <c r="B22" s="3"/>
      <c r="C22" s="84"/>
      <c r="D22" s="20"/>
      <c r="E22" s="20"/>
      <c r="F22" s="20"/>
      <c r="G22" s="20"/>
      <c r="H22" s="20"/>
      <c r="I22" s="20"/>
      <c r="J22" s="20"/>
      <c r="K22" s="94"/>
      <c r="L22" s="94"/>
      <c r="M22" s="94"/>
      <c r="N22" s="94"/>
      <c r="O22" s="94"/>
      <c r="P22" s="94"/>
      <c r="Q22" s="94"/>
      <c r="R22" s="94"/>
      <c r="S22" s="94"/>
      <c r="T22" s="95"/>
      <c r="U22" s="42" t="s">
        <v>90</v>
      </c>
      <c r="V22" s="43" t="s">
        <v>91</v>
      </c>
      <c r="W22" s="43" t="s">
        <v>92</v>
      </c>
      <c r="X22" s="44"/>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3"/>
      <c r="AX22" s="3"/>
    </row>
    <row r="23" spans="1:50" ht="75" x14ac:dyDescent="0.25">
      <c r="A23" s="3"/>
      <c r="B23" s="123"/>
      <c r="C23" s="83" t="s">
        <v>115</v>
      </c>
      <c r="D23" s="19">
        <v>30</v>
      </c>
      <c r="E23" s="19">
        <v>2</v>
      </c>
      <c r="F23" s="19"/>
      <c r="G23" s="19">
        <v>6</v>
      </c>
      <c r="H23" s="19"/>
      <c r="I23" s="19"/>
      <c r="J23" s="19">
        <v>0</v>
      </c>
      <c r="K23" s="91">
        <f t="shared" ref="K23:K24" si="3">(($D23/150)*($K$9))-J23</f>
        <v>148.47999999999999</v>
      </c>
      <c r="L23" s="92">
        <v>48</v>
      </c>
      <c r="M23" s="92"/>
      <c r="N23" s="92"/>
      <c r="O23" s="92"/>
      <c r="P23" s="92"/>
      <c r="Q23" s="92"/>
      <c r="R23" s="92"/>
      <c r="S23" s="92">
        <f t="shared" ref="S23:S24" si="4">(K23-(SUM(L23:R23)))/2</f>
        <v>50.239999999999995</v>
      </c>
      <c r="T23" s="93">
        <f t="shared" ref="T23:T24" si="5">(K23-(SUM(L23:R23)))/2</f>
        <v>50.239999999999995</v>
      </c>
      <c r="U23" s="39" t="s">
        <v>116</v>
      </c>
      <c r="V23" s="40" t="s">
        <v>117</v>
      </c>
      <c r="W23" s="41" t="s">
        <v>118</v>
      </c>
      <c r="X23" s="71"/>
      <c r="Y23" s="75"/>
      <c r="Z23" s="77"/>
      <c r="AA23" s="79"/>
      <c r="AB23" s="75"/>
      <c r="AC23" s="77"/>
      <c r="AD23" s="75"/>
      <c r="AE23" s="78"/>
      <c r="AF23" s="79"/>
      <c r="AG23" s="75"/>
      <c r="AH23" s="78"/>
      <c r="AI23" s="78"/>
      <c r="AJ23" s="75"/>
      <c r="AK23" s="77"/>
      <c r="AL23" s="78"/>
      <c r="AM23" s="75"/>
      <c r="AN23" s="75"/>
      <c r="AO23" s="75"/>
      <c r="AP23" s="77"/>
      <c r="AQ23" s="79"/>
      <c r="AR23" s="79"/>
      <c r="AS23" s="77"/>
      <c r="AT23" s="79"/>
      <c r="AU23" s="77"/>
      <c r="AV23" s="79"/>
      <c r="AW23" s="3"/>
      <c r="AX23" s="3"/>
    </row>
    <row r="24" spans="1:50" s="88" customFormat="1" ht="180" x14ac:dyDescent="0.25">
      <c r="A24" s="86"/>
      <c r="B24" s="123"/>
      <c r="C24" s="89" t="s">
        <v>119</v>
      </c>
      <c r="D24" s="90">
        <v>15</v>
      </c>
      <c r="E24" s="90">
        <v>1</v>
      </c>
      <c r="F24" s="90">
        <v>5</v>
      </c>
      <c r="G24" s="90">
        <v>5</v>
      </c>
      <c r="H24" s="90">
        <v>9</v>
      </c>
      <c r="I24" s="90"/>
      <c r="J24" s="90">
        <v>0</v>
      </c>
      <c r="K24" s="91">
        <f t="shared" si="3"/>
        <v>74.239999999999995</v>
      </c>
      <c r="L24" s="92"/>
      <c r="M24" s="92"/>
      <c r="N24" s="92"/>
      <c r="O24" s="92">
        <v>24</v>
      </c>
      <c r="P24" s="92"/>
      <c r="Q24" s="92"/>
      <c r="R24" s="92"/>
      <c r="S24" s="92">
        <f t="shared" si="4"/>
        <v>25.119999999999997</v>
      </c>
      <c r="T24" s="93">
        <f t="shared" si="5"/>
        <v>25.119999999999997</v>
      </c>
      <c r="U24" s="87" t="s">
        <v>120</v>
      </c>
      <c r="V24" s="87" t="s">
        <v>121</v>
      </c>
      <c r="W24" s="87" t="s">
        <v>122</v>
      </c>
      <c r="X24" s="79"/>
      <c r="Y24" s="78"/>
      <c r="Z24" s="78"/>
      <c r="AA24" s="78"/>
      <c r="AB24" s="79"/>
      <c r="AC24" s="79"/>
      <c r="AD24" s="79"/>
      <c r="AE24" s="75"/>
      <c r="AF24" s="79"/>
      <c r="AG24" s="79"/>
      <c r="AH24" s="78"/>
      <c r="AI24" s="78"/>
      <c r="AJ24" s="78"/>
      <c r="AK24" s="79"/>
      <c r="AL24" s="75"/>
      <c r="AM24" s="79"/>
      <c r="AN24" s="75"/>
      <c r="AO24" s="79"/>
      <c r="AP24" s="78"/>
      <c r="AQ24" s="78"/>
      <c r="AR24" s="75"/>
      <c r="AS24" s="77"/>
      <c r="AT24" s="78"/>
      <c r="AU24" s="78"/>
      <c r="AV24" s="78"/>
      <c r="AW24" s="86"/>
      <c r="AX24" s="86"/>
    </row>
    <row r="25" spans="1:50" ht="54" customHeight="1" x14ac:dyDescent="0.25">
      <c r="A25" s="3"/>
      <c r="B25" s="3"/>
      <c r="C25" s="17"/>
      <c r="D25" s="18"/>
      <c r="E25" s="18"/>
      <c r="F25" s="18"/>
      <c r="G25" s="18"/>
      <c r="H25" s="18"/>
      <c r="I25" s="18"/>
      <c r="J25" s="48">
        <f>SUM(J16:J24)</f>
        <v>0</v>
      </c>
      <c r="K25" s="96">
        <f>(SUM(K16:K24))-K$17</f>
        <v>816.64</v>
      </c>
      <c r="L25" s="96">
        <f>(SUM(L16:L24))-L$17</f>
        <v>156</v>
      </c>
      <c r="M25" s="96">
        <f>(SUM(M16:M24))-M$17</f>
        <v>0</v>
      </c>
      <c r="N25" s="96">
        <f>(SUM(N16:N24))-N$17</f>
        <v>0</v>
      </c>
      <c r="O25" s="96">
        <f>(SUM(O16:O24))-O$17</f>
        <v>74</v>
      </c>
      <c r="P25" s="96">
        <f>(SUM(P16:P24))-P$17</f>
        <v>0</v>
      </c>
      <c r="Q25" s="96">
        <f>(SUM(Q16:Q24))-Q$17</f>
        <v>0</v>
      </c>
      <c r="R25" s="96">
        <f>(SUM(R16:R24))-R$17</f>
        <v>0</v>
      </c>
      <c r="S25" s="96">
        <f>(SUM(S16:S24))-S$17</f>
        <v>293.32</v>
      </c>
      <c r="T25" s="96">
        <f>(SUM(T16:T24))-T$17</f>
        <v>293.32</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123</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125</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mergeCells count="13">
    <mergeCell ref="B23:B24"/>
    <mergeCell ref="K2:AC2"/>
    <mergeCell ref="K3:AC3"/>
    <mergeCell ref="AE5:AN5"/>
    <mergeCell ref="K6:AC6"/>
    <mergeCell ref="AE6:AN6"/>
    <mergeCell ref="B20:B21"/>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85" zoomScaleNormal="85" workbookViewId="0">
      <selection activeCell="F5" sqref="F5"/>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126</v>
      </c>
      <c r="C1" s="12"/>
      <c r="D1" s="12"/>
      <c r="E1" s="12"/>
      <c r="F1" s="12" t="str">
        <f>'Training Plan-Template'!D2</f>
        <v>Advanced Clinical Practitioner</v>
      </c>
      <c r="G1" s="3"/>
      <c r="H1" s="3"/>
      <c r="I1" s="3"/>
      <c r="J1" s="3"/>
      <c r="K1" s="52"/>
      <c r="L1" s="53" t="s">
        <v>127</v>
      </c>
      <c r="M1" s="53"/>
      <c r="N1" s="53"/>
      <c r="O1" s="53"/>
    </row>
    <row r="2" spans="1:15" ht="18.75" x14ac:dyDescent="0.3">
      <c r="A2" s="3"/>
      <c r="B2" s="12" t="s">
        <v>6</v>
      </c>
      <c r="C2" s="12"/>
      <c r="D2" s="12"/>
      <c r="E2" s="12"/>
      <c r="F2" s="114" t="str">
        <f>'Training Plan-Template'!K6</f>
        <v>MSc Advanced Clinical Practice</v>
      </c>
      <c r="G2" s="3"/>
      <c r="H2" s="3"/>
      <c r="I2" s="3"/>
      <c r="J2" s="3"/>
      <c r="K2" s="52"/>
      <c r="L2" s="53" t="str">
        <f>B8</f>
        <v>Campus Lectures (1 hour each)</v>
      </c>
      <c r="M2" s="53">
        <f>F8</f>
        <v>156</v>
      </c>
      <c r="N2" s="53"/>
      <c r="O2" s="53"/>
    </row>
    <row r="3" spans="1:15" ht="26.45" customHeight="1" x14ac:dyDescent="0.25">
      <c r="A3" s="3"/>
      <c r="B3" s="3"/>
      <c r="C3" s="3"/>
      <c r="D3" s="3"/>
      <c r="E3" s="3"/>
      <c r="F3" s="3"/>
      <c r="G3" s="3"/>
      <c r="H3" s="3"/>
      <c r="I3" s="3"/>
      <c r="J3" s="3"/>
      <c r="K3" s="52"/>
      <c r="L3" s="53" t="str">
        <f>B9</f>
        <v>On-line taught session (1 hour delivery)</v>
      </c>
      <c r="M3" s="53">
        <f>F9</f>
        <v>74</v>
      </c>
      <c r="N3" s="53"/>
      <c r="O3" s="53"/>
    </row>
    <row r="4" spans="1:15" ht="15.75" x14ac:dyDescent="0.25">
      <c r="A4" s="3"/>
      <c r="B4" s="113" t="s">
        <v>128</v>
      </c>
      <c r="C4" s="5"/>
      <c r="D4" s="5"/>
      <c r="E4" s="3"/>
      <c r="F4" s="62">
        <v>817</v>
      </c>
      <c r="G4" s="3"/>
      <c r="H4" s="3"/>
      <c r="I4" s="3"/>
      <c r="J4" s="3"/>
      <c r="K4" s="52"/>
      <c r="L4" s="53" t="str">
        <f t="shared" ref="L4:M6" si="0">H8</f>
        <v>Project Based / Applied Learning to meet Module Assessment</v>
      </c>
      <c r="M4" s="53">
        <f t="shared" si="0"/>
        <v>0</v>
      </c>
      <c r="N4" s="53"/>
      <c r="O4" s="53"/>
    </row>
    <row r="5" spans="1:15" ht="15.75" x14ac:dyDescent="0.25">
      <c r="A5" s="3"/>
      <c r="B5" s="113" t="s">
        <v>129</v>
      </c>
      <c r="C5" s="5"/>
      <c r="D5" s="5"/>
      <c r="E5" s="3"/>
      <c r="F5" s="63">
        <f>'Training Plan-Template'!J25</f>
        <v>0</v>
      </c>
      <c r="G5" s="3"/>
      <c r="H5" s="3"/>
      <c r="I5" s="3"/>
      <c r="J5" s="3"/>
      <c r="K5" s="52"/>
      <c r="L5" s="53" t="str">
        <f t="shared" si="0"/>
        <v>Time during working day to focus on assessment preparation</v>
      </c>
      <c r="M5" s="53">
        <f t="shared" si="0"/>
        <v>293.32</v>
      </c>
      <c r="N5" s="53"/>
      <c r="O5" s="53"/>
    </row>
    <row r="6" spans="1:15" ht="15.75" x14ac:dyDescent="0.25">
      <c r="A6" s="3"/>
      <c r="B6" s="113" t="s">
        <v>130</v>
      </c>
      <c r="C6" s="5"/>
      <c r="D6" s="5"/>
      <c r="E6" s="3"/>
      <c r="F6" s="62">
        <f>F4-F5</f>
        <v>817</v>
      </c>
      <c r="G6" s="3"/>
      <c r="H6" s="3"/>
      <c r="I6" s="3"/>
      <c r="J6" s="3"/>
      <c r="K6" s="52"/>
      <c r="L6" s="53" t="str">
        <f t="shared" si="0"/>
        <v>Employer-led Training activities (including experiential and project based learning)</v>
      </c>
      <c r="M6" s="53">
        <f t="shared" si="0"/>
        <v>293.32</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2" t="s">
        <v>55</v>
      </c>
      <c r="C8" s="142"/>
      <c r="D8" s="142"/>
      <c r="E8" s="142"/>
      <c r="F8" s="51">
        <f>'Training Plan-Template'!L25</f>
        <v>156</v>
      </c>
      <c r="G8" s="50"/>
      <c r="H8" s="49" t="s">
        <v>131</v>
      </c>
      <c r="I8" s="51">
        <f>'Training Plan-Template'!R25</f>
        <v>0</v>
      </c>
      <c r="J8" s="3"/>
      <c r="K8" s="52"/>
      <c r="L8" s="53"/>
      <c r="M8" s="53"/>
      <c r="N8" s="53"/>
      <c r="O8" s="53"/>
    </row>
    <row r="9" spans="1:15" ht="21" customHeight="1" x14ac:dyDescent="0.25">
      <c r="A9" s="3"/>
      <c r="B9" s="142" t="s">
        <v>58</v>
      </c>
      <c r="C9" s="143"/>
      <c r="D9" s="143"/>
      <c r="E9" s="143"/>
      <c r="F9" s="51">
        <f>'Training Plan-Template'!O25</f>
        <v>74</v>
      </c>
      <c r="G9" s="50"/>
      <c r="H9" s="49" t="s">
        <v>62</v>
      </c>
      <c r="I9" s="51">
        <f>'Training Plan-Template'!S25</f>
        <v>293.32</v>
      </c>
      <c r="J9" s="3"/>
      <c r="K9" s="52"/>
      <c r="L9" s="54"/>
      <c r="M9" s="53"/>
      <c r="N9" s="53"/>
      <c r="O9" s="53"/>
    </row>
    <row r="10" spans="1:15" ht="21" customHeight="1" x14ac:dyDescent="0.25">
      <c r="A10" s="3"/>
      <c r="B10" s="142"/>
      <c r="C10" s="143"/>
      <c r="D10" s="143"/>
      <c r="E10" s="143"/>
      <c r="F10" s="3"/>
      <c r="G10" s="50"/>
      <c r="H10" s="49" t="s">
        <v>63</v>
      </c>
      <c r="I10" s="51">
        <f>'Training Plan-Template'!T25</f>
        <v>293.32</v>
      </c>
      <c r="J10" s="3"/>
      <c r="K10" s="52"/>
      <c r="L10" s="53"/>
      <c r="M10" s="53"/>
      <c r="N10" s="53"/>
      <c r="O10" s="53"/>
    </row>
    <row r="11" spans="1:15" ht="21" customHeight="1" x14ac:dyDescent="0.25">
      <c r="A11" s="3"/>
      <c r="B11" s="142"/>
      <c r="C11" s="143"/>
      <c r="D11" s="143"/>
      <c r="E11" s="143"/>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132</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21"/>
  <sheetViews>
    <sheetView tabSelected="1" zoomScale="40" zoomScaleNormal="40" workbookViewId="0">
      <selection activeCell="A12" sqref="A12:XFD12"/>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7"/>
      <c r="B1" s="149" t="str">
        <f>'Training Plan-Template'!D2</f>
        <v>Advanced Clinical Practitioner</v>
      </c>
      <c r="C1" s="149"/>
      <c r="D1" s="149"/>
      <c r="E1" s="149"/>
      <c r="F1" s="149"/>
      <c r="G1" s="149"/>
      <c r="H1" s="149"/>
      <c r="I1" s="97"/>
    </row>
    <row r="2" spans="1:10" ht="21" x14ac:dyDescent="0.25">
      <c r="A2" s="97"/>
      <c r="B2" s="149" t="str">
        <f>'Training Plan-Template'!K6</f>
        <v>MSc Advanced Clinical Practice</v>
      </c>
      <c r="C2" s="149"/>
      <c r="D2" s="149"/>
      <c r="E2" s="149"/>
      <c r="F2" s="149"/>
      <c r="G2" s="149"/>
      <c r="H2" s="149"/>
      <c r="I2" s="97"/>
    </row>
    <row r="3" spans="1:10" ht="137.25" customHeight="1" x14ac:dyDescent="0.25">
      <c r="A3" s="148"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8"/>
      <c r="C3" s="148"/>
      <c r="D3" s="148"/>
      <c r="E3" s="148"/>
      <c r="F3" s="148"/>
      <c r="G3" s="148"/>
      <c r="H3" s="148"/>
      <c r="I3" s="97"/>
    </row>
    <row r="4" spans="1:10" s="56" customFormat="1" ht="69" customHeight="1" x14ac:dyDescent="0.25">
      <c r="A4" s="116"/>
      <c r="B4" s="147" t="s">
        <v>133</v>
      </c>
      <c r="C4" s="147"/>
      <c r="D4" s="147"/>
      <c r="E4" s="147"/>
      <c r="F4" s="147"/>
      <c r="G4" s="147"/>
      <c r="H4" s="147"/>
      <c r="I4" s="116"/>
      <c r="J4" s="55"/>
    </row>
    <row r="5" spans="1:10" ht="106.5" customHeight="1" x14ac:dyDescent="0.25">
      <c r="A5" s="3"/>
      <c r="B5" s="3"/>
      <c r="C5" s="98" t="s">
        <v>134</v>
      </c>
      <c r="D5" s="99" t="s">
        <v>135</v>
      </c>
      <c r="E5" s="99" t="s">
        <v>47</v>
      </c>
      <c r="F5" s="99" t="s">
        <v>136</v>
      </c>
      <c r="G5" s="99" t="s">
        <v>137</v>
      </c>
      <c r="H5" s="100" t="s">
        <v>138</v>
      </c>
      <c r="I5" s="3"/>
      <c r="J5" s="3"/>
    </row>
    <row r="6" spans="1:10" ht="30" customHeight="1" x14ac:dyDescent="0.25">
      <c r="A6" s="3"/>
      <c r="B6" s="150" t="str">
        <f>'Training Plan-Template'!B16</f>
        <v>Core Modules</v>
      </c>
      <c r="C6" s="151"/>
      <c r="D6" s="151"/>
      <c r="E6" s="151"/>
      <c r="F6" s="151"/>
      <c r="G6" s="151"/>
      <c r="H6" s="152"/>
      <c r="I6" s="3"/>
      <c r="J6" s="3"/>
    </row>
    <row r="7" spans="1:10" ht="107.25" customHeight="1" x14ac:dyDescent="0.25">
      <c r="A7" s="3"/>
      <c r="B7" s="101" t="str">
        <f>'Training Plan-Template'!C18</f>
        <v>HDA Planning and Evaluating Service Improvement (DL)</v>
      </c>
      <c r="C7" s="102">
        <f>'Training Plan-Template'!F18</f>
        <v>0</v>
      </c>
      <c r="D7" s="102">
        <f>'Training Plan-Template'!H18</f>
        <v>0</v>
      </c>
      <c r="E7" s="102">
        <f>'Training Plan-Template'!D18</f>
        <v>30</v>
      </c>
      <c r="F7" s="103" t="str">
        <f>'Training Plan-Template'!U18</f>
        <v>Work with the apprentice to identify potential areas of service improvement within their clinical setting.</v>
      </c>
      <c r="G7" s="103" t="str">
        <f>'Training Plan-Template'!V18</f>
        <v>Provide a service improvement mentor to oversee the project and offer borrowable authority. Provide a letter of support / sponsorship from a representative of the clinical / practice governance committee.</v>
      </c>
      <c r="H7" s="104"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5" t="str">
        <f>'Training Plan-Template'!C17</f>
        <v>HDA End Point Assessment</v>
      </c>
      <c r="C9" s="106">
        <f>'Training Plan-Template'!F17</f>
        <v>0</v>
      </c>
      <c r="D9" s="106">
        <f>'Training Plan-Template'!H17</f>
        <v>0</v>
      </c>
      <c r="E9" s="106">
        <f>'Training Plan-Template'!D18</f>
        <v>30</v>
      </c>
      <c r="F9" s="107" t="str">
        <f>'Training Plan-Template'!U17</f>
        <v>Support the apprentice to collate the evidence required for them to pass through the gateway.</v>
      </c>
      <c r="G9" s="107"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8" t="str">
        <f>'Training Plan-Template'!W17</f>
        <v>Support the ACP in maintaining or completing any remaining clinical competencies</v>
      </c>
      <c r="I9" s="3"/>
      <c r="J9" s="3"/>
    </row>
    <row r="10" spans="1:10" ht="30" customHeight="1" x14ac:dyDescent="0.25">
      <c r="A10" s="3"/>
      <c r="B10" s="144" t="str">
        <f>'Training Plan-Template'!B20</f>
        <v>Elective Core Modules</v>
      </c>
      <c r="C10" s="145"/>
      <c r="D10" s="145"/>
      <c r="E10" s="145"/>
      <c r="F10" s="145"/>
      <c r="G10" s="145"/>
      <c r="H10" s="146"/>
      <c r="I10" s="3"/>
      <c r="J10" s="3"/>
    </row>
    <row r="11" spans="1:10" ht="60" x14ac:dyDescent="0.25">
      <c r="A11" s="3"/>
      <c r="B11" s="101" t="str">
        <f>'Training Plan-Template'!C20</f>
        <v>HDA Non-Medical Prescribing (F2F or DL)</v>
      </c>
      <c r="C11" s="102">
        <f>'Training Plan-Template'!F20</f>
        <v>0</v>
      </c>
      <c r="D11" s="102">
        <f>'Training Plan-Template'!G20</f>
        <v>5</v>
      </c>
      <c r="E11" s="102">
        <f>'Training Plan-Template'!D20</f>
        <v>30</v>
      </c>
      <c r="F11" s="103" t="str">
        <f>'Training Plan-Template'!U20</f>
        <v>Support the apprentice to complete the 'preparing to prescribe' toolkit, to ensure they are ready to undertake the prescribing course and meet the regulatory eligibility criteria.</v>
      </c>
      <c r="G11" s="103" t="str">
        <f>'Training Plan-Template'!V20</f>
        <v xml:space="preserve">Support the apprentice to undertake their 90 hours of learning in practice in line with the RPS competency framework for all prescribers in a relevant training environment. </v>
      </c>
      <c r="H11" s="104" t="str">
        <f>'Training Plan-Template'!W20</f>
        <v>Support the apprentice in the prescribing role with post-qualification professional development learning opportunities.</v>
      </c>
      <c r="I11" s="3"/>
      <c r="J11" s="3"/>
    </row>
    <row r="12" spans="1:10" ht="90.75" thickBot="1" x14ac:dyDescent="0.3">
      <c r="A12" s="3"/>
      <c r="B12" s="60" t="str">
        <f>'Training Plan-Template'!C21</f>
        <v>HDA Advanced Physical Assessment and Consultation skills (F2F)</v>
      </c>
      <c r="C12" s="57">
        <f>'Training Plan-Template'!F21</f>
        <v>0</v>
      </c>
      <c r="D12" s="57">
        <f>'Training Plan-Template'!G21</f>
        <v>7</v>
      </c>
      <c r="E12" s="102">
        <f>'Training Plan-Template'!D21</f>
        <v>30</v>
      </c>
      <c r="F12" s="58" t="str">
        <f>'Training Plan-Template'!U21</f>
        <v>Support the apprentice to complete the pre-reading handbook around anatomy and physiology</v>
      </c>
      <c r="G12" s="58" t="str">
        <f>'Training Plan-Template'!V21</f>
        <v>Provide opportunities and support to the apprentice to apply theory to practice by way of placements or direct observational supervision of physical examination and consultation skills. Provide feedback on observed practice</v>
      </c>
      <c r="H12" s="59" t="str">
        <f>'Training Plan-Template'!W21</f>
        <v>Help the apprentice in their next progress review to demonstrate how they integrate the new knowledge into their case reports that they could use in their EPA.</v>
      </c>
      <c r="I12" s="3"/>
      <c r="J12" s="3"/>
    </row>
    <row r="13" spans="1:10" ht="30" customHeight="1" thickBot="1" x14ac:dyDescent="0.3">
      <c r="A13" s="3"/>
      <c r="B13" s="144" t="e">
        <f>'Training Plan-Template'!#REF!</f>
        <v>#REF!</v>
      </c>
      <c r="C13" s="145"/>
      <c r="D13" s="145"/>
      <c r="E13" s="145"/>
      <c r="F13" s="145"/>
      <c r="G13" s="145"/>
      <c r="H13" s="146"/>
      <c r="I13" s="3"/>
      <c r="J13" s="3"/>
    </row>
    <row r="14" spans="1:10" ht="60" x14ac:dyDescent="0.25">
      <c r="A14" s="3"/>
      <c r="B14" s="101" t="str">
        <f>'Training Plan-Template'!C23</f>
        <v>HDA Managing the acutely unwell patient (F2F)</v>
      </c>
      <c r="C14" s="102">
        <f>'Training Plan-Template'!E23</f>
        <v>2</v>
      </c>
      <c r="D14" s="102">
        <f>'Training Plan-Template'!G23</f>
        <v>6</v>
      </c>
      <c r="E14" s="102">
        <f>'Training Plan-Template'!D23</f>
        <v>30</v>
      </c>
      <c r="F14" s="103" t="str">
        <f>'Training Plan-Template'!U23</f>
        <v>Exposure to critically unwell patients in order to formulate and develop strategies to enable clinical management</v>
      </c>
      <c r="G14" s="103" t="str">
        <f>'Training Plan-Template'!V23</f>
        <v>Provide knowledge and expertise in managing deteriorating unwell patients benchmarked against current clinical strategies and protocols linked to best evidence and practice</v>
      </c>
      <c r="H14" s="104" t="str">
        <f>'Training Plan-Template'!W23</f>
        <v>Continued support to enable nurturing of developing skills to provide and maintain the practitioner's clinical confidence</v>
      </c>
      <c r="I14" s="3"/>
      <c r="J14" s="3"/>
    </row>
    <row r="15" spans="1:10" ht="180.75" thickBot="1" x14ac:dyDescent="0.3">
      <c r="A15" s="3"/>
      <c r="B15" s="101" t="str">
        <f>'Training Plan-Template'!C24</f>
        <v>HDA Fundamentals of chest radiographic image interpretation (DL)</v>
      </c>
      <c r="C15" s="102">
        <f>'Training Plan-Template'!E24</f>
        <v>1</v>
      </c>
      <c r="D15" s="102">
        <f>'Training Plan-Template'!G24</f>
        <v>5</v>
      </c>
      <c r="E15" s="102">
        <f>'Training Plan-Template'!D24</f>
        <v>15</v>
      </c>
      <c r="F15" s="103" t="str">
        <f>'Training Plan-Template'!U24</f>
        <v>To enable apprentices to spend time with medical and imaging specialist teams in modalities that image the Chest and Thorax in a range of clinical scenarios, in order  to enable apprentices to critically analyse and recognise normal and abnormal appearances of protectional Chest radiographic imaging.</v>
      </c>
      <c r="G15" s="103" t="str">
        <f>'Training Plan-Template'!V24</f>
        <v>To support apprentices with opportunities to engage in MDTs and spend time with Radiologists and Reporting Radiographers to allow critical evaluation of imaging of pathologies and trauma. To enable the apprentice to gain sufficient opportunity to complete their formative PCEs and sit the summative tests and develop the ability to formulate a PCE and differential diagnosis with a focus on timely informed escalation; to support patient safety and patient centred care.</v>
      </c>
      <c r="H15" s="104" t="str">
        <f>'Training Plan-Template'!W24</f>
        <v>To continue to support the apprentice to ensure continued development and knowledge sharing with a view to continued service improvement and to allow evidence of the 4 pillars of ACP and engage in image audit to support the continued improvement of the service.</v>
      </c>
      <c r="I15" s="3"/>
      <c r="J15" s="3"/>
    </row>
    <row r="16" spans="1:10" x14ac:dyDescent="0.25">
      <c r="A16" s="3"/>
      <c r="B16" s="109"/>
      <c r="C16" s="110"/>
      <c r="D16" s="110"/>
      <c r="E16" s="110"/>
      <c r="F16" s="111"/>
      <c r="G16" s="111"/>
      <c r="H16" s="112"/>
      <c r="I16" s="3"/>
      <c r="J16" s="3"/>
    </row>
    <row r="17" spans="1:10" ht="38.450000000000003" customHeight="1" x14ac:dyDescent="0.25">
      <c r="A17" s="3"/>
      <c r="B17" s="3"/>
      <c r="C17" s="3"/>
      <c r="D17" s="3"/>
      <c r="E17" s="3"/>
      <c r="F17" s="3"/>
      <c r="G17" s="3"/>
      <c r="H17" s="3"/>
      <c r="I17" s="3"/>
      <c r="J17" s="3"/>
    </row>
    <row r="18" spans="1:10" x14ac:dyDescent="0.25">
      <c r="A18" s="3"/>
      <c r="B18" s="3"/>
      <c r="C18" s="3"/>
      <c r="D18" s="3"/>
      <c r="E18" s="3"/>
      <c r="F18" s="3"/>
      <c r="G18" s="3"/>
      <c r="H18" s="3"/>
      <c r="I18" s="3"/>
      <c r="J18" s="3"/>
    </row>
    <row r="19" spans="1:10" x14ac:dyDescent="0.25">
      <c r="A19" s="3"/>
      <c r="B19" s="3"/>
      <c r="C19" s="3"/>
      <c r="D19" s="3"/>
      <c r="E19" s="3"/>
      <c r="F19" s="3"/>
      <c r="G19" s="3"/>
      <c r="H19" s="3"/>
      <c r="I19" s="3"/>
      <c r="J19" s="3"/>
    </row>
    <row r="20" spans="1:10" x14ac:dyDescent="0.25">
      <c r="A20" s="3"/>
      <c r="B20" s="3"/>
      <c r="C20" s="3"/>
      <c r="D20" s="3"/>
      <c r="E20" s="3"/>
      <c r="F20" s="3"/>
      <c r="G20" s="3"/>
      <c r="H20" s="3"/>
      <c r="I20" s="3"/>
      <c r="J20" s="3"/>
    </row>
    <row r="21" spans="1:10" x14ac:dyDescent="0.25">
      <c r="A21" s="3"/>
      <c r="I21" s="3"/>
      <c r="J21" s="3"/>
    </row>
  </sheetData>
  <mergeCells count="7">
    <mergeCell ref="B13:H13"/>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vt:i4>
      </vt:variant>
      <vt:variant>
        <vt:lpstr>Charts</vt:lpstr>
      </vt:variant>
      <vt:variant>
        <vt:i4>1</vt:i4>
      </vt:variant>
      <vt:variant>
        <vt:lpstr>Named Ranges</vt:lpstr>
      </vt:variant>
      <vt:variant>
        <vt:i4>2</vt:i4>
      </vt:variant>
    </vt:vector>
  </HeadingPairs>
  <TitlesOfParts>
    <vt:vector size="6" baseType="lpstr">
      <vt:lpstr>Training Plan-Template</vt:lpstr>
      <vt:lpstr>OTJT breakdown &amp; Pie chart</vt:lpstr>
      <vt:lpstr>Employer Plan on a Page</vt:lpstr>
      <vt:lpstr>Chart1</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2023-03-21T11:00:11Z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