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CC56C72D-F2CE-427C-93D9-F9A2DD0E7C9F}" xr6:coauthVersionLast="46" xr6:coauthVersionMax="47" xr10:uidLastSave="{00000000-0000-0000-0000-000000000000}"/>
  <bookViews>
    <workbookView xWindow="-120" yWindow="-120" windowWidth="29040" windowHeight="14160" xr2:uid="{00000000-000D-0000-FFFF-FFFF00000000}"/>
  </bookViews>
  <sheets>
    <sheet name="Training Plan Delivery Grid PP" sheetId="5" r:id="rId1"/>
    <sheet name="OTJT breakdown &amp; Pie chart" sheetId="15" r:id="rId2"/>
    <sheet name="Employer Plan on a Page" sheetId="16" r:id="rId3"/>
  </sheets>
  <externalReferences>
    <externalReference r:id="rId4"/>
  </externalReferences>
  <definedNames>
    <definedName name="_xlnm.Print_Area" localSheetId="2">'Employer Plan on a Page'!$A$1:$I$19</definedName>
    <definedName name="_xlnm.Print_Area" localSheetId="1">'OTJT breakdown &amp; Pie chart'!$A$1:$J$29</definedName>
    <definedName name="pub" localSheetId="2">#REF!</definedName>
    <definedName name="pub" localSheetId="1">#REF!</definedName>
    <definedName name="pub">#REF!</definedName>
    <definedName name="x" localSheetId="2">#REF!</definedName>
    <definedName name="x" localSheetId="1">#REF!</definedName>
    <definedName name="x">#REF!</definedName>
    <definedName name="y" localSheetId="2">#REF!</definedName>
    <definedName name="y" localSheetId="1">#REF!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5" l="1"/>
  <c r="G12" i="15" s="1"/>
  <c r="M6" i="15" s="1"/>
  <c r="F2" i="15"/>
  <c r="F1" i="15"/>
  <c r="C2" i="16"/>
  <c r="C1" i="16"/>
  <c r="G11" i="16"/>
  <c r="C18" i="16"/>
  <c r="D18" i="16"/>
  <c r="E18" i="16"/>
  <c r="F18" i="16"/>
  <c r="G18" i="16"/>
  <c r="H18" i="16"/>
  <c r="C14" i="16"/>
  <c r="D14" i="16"/>
  <c r="E14" i="16"/>
  <c r="F14" i="16"/>
  <c r="G14" i="16"/>
  <c r="H14" i="16"/>
  <c r="C16" i="16"/>
  <c r="D16" i="16"/>
  <c r="E16" i="16"/>
  <c r="F16" i="16"/>
  <c r="G16" i="16"/>
  <c r="H16" i="16"/>
  <c r="C17" i="16"/>
  <c r="D17" i="16"/>
  <c r="E17" i="16"/>
  <c r="F17" i="16"/>
  <c r="G17" i="16"/>
  <c r="H17" i="16"/>
  <c r="C8" i="16"/>
  <c r="D8" i="16"/>
  <c r="E8" i="16"/>
  <c r="F8" i="16"/>
  <c r="G8" i="16"/>
  <c r="H8" i="16"/>
  <c r="C9" i="16"/>
  <c r="D9" i="16"/>
  <c r="E9" i="16"/>
  <c r="F9" i="16"/>
  <c r="G9" i="16"/>
  <c r="H9" i="16"/>
  <c r="C11" i="16"/>
  <c r="D11" i="16"/>
  <c r="E11" i="16"/>
  <c r="F11" i="16"/>
  <c r="H11" i="16"/>
  <c r="C12" i="16"/>
  <c r="D12" i="16"/>
  <c r="E12" i="16"/>
  <c r="F12" i="16"/>
  <c r="G12" i="16"/>
  <c r="H12" i="16"/>
  <c r="C13" i="16"/>
  <c r="D13" i="16"/>
  <c r="E13" i="16"/>
  <c r="F13" i="16"/>
  <c r="G13" i="16"/>
  <c r="H13" i="16"/>
  <c r="H7" i="16"/>
  <c r="G7" i="16"/>
  <c r="F7" i="16"/>
  <c r="E7" i="16"/>
  <c r="D7" i="16"/>
  <c r="H6" i="16"/>
  <c r="G6" i="16"/>
  <c r="F6" i="16"/>
  <c r="E6" i="16"/>
  <c r="D6" i="16"/>
  <c r="C7" i="16"/>
  <c r="C6" i="16"/>
  <c r="H9" i="15"/>
  <c r="L8" i="15" s="1"/>
  <c r="I8" i="15"/>
  <c r="M7" i="15" s="1"/>
  <c r="G11" i="15"/>
  <c r="M5" i="15" s="1"/>
  <c r="G10" i="15"/>
  <c r="M4" i="15" s="1"/>
  <c r="G9" i="15"/>
  <c r="M3" i="15" s="1"/>
  <c r="J30" i="5"/>
  <c r="K30" i="5"/>
  <c r="L30" i="5"/>
  <c r="M30" i="5"/>
  <c r="O30" i="5"/>
  <c r="P30" i="5"/>
  <c r="Q30" i="5"/>
  <c r="R30" i="5"/>
  <c r="I9" i="15" s="1"/>
  <c r="M8" i="15" s="1"/>
  <c r="G8" i="15"/>
  <c r="M2" i="15" s="1"/>
  <c r="H11" i="15"/>
  <c r="L10" i="15" s="1"/>
  <c r="H10" i="15"/>
  <c r="L9" i="15" s="1"/>
  <c r="B12" i="15"/>
  <c r="L6" i="15" s="1"/>
  <c r="B11" i="15"/>
  <c r="L5" i="15" s="1"/>
  <c r="B10" i="15"/>
  <c r="B9" i="15"/>
  <c r="L3" i="15" s="1"/>
  <c r="H8" i="15"/>
  <c r="L7" i="15" s="1"/>
  <c r="B8" i="15"/>
  <c r="L2" i="15" s="1"/>
  <c r="F5" i="15"/>
  <c r="L4" i="15"/>
  <c r="I10" i="5" l="1"/>
  <c r="I27" i="5" l="1"/>
  <c r="I24" i="5"/>
  <c r="T24" i="5" s="1"/>
  <c r="I22" i="5"/>
  <c r="I19" i="5"/>
  <c r="T19" i="5" s="1"/>
  <c r="I17" i="5"/>
  <c r="I26" i="5"/>
  <c r="T26" i="5" s="1"/>
  <c r="I23" i="5"/>
  <c r="I21" i="5"/>
  <c r="T21" i="5" s="1"/>
  <c r="I18" i="5"/>
  <c r="I16" i="5"/>
  <c r="T16" i="5" s="1"/>
  <c r="T17" i="5"/>
  <c r="S17" i="5"/>
  <c r="T18" i="5"/>
  <c r="S18" i="5"/>
  <c r="S19" i="5"/>
  <c r="S21" i="5"/>
  <c r="T23" i="5"/>
  <c r="S23" i="5"/>
  <c r="S24" i="5"/>
  <c r="S26" i="5"/>
  <c r="T27" i="5"/>
  <c r="S27" i="5"/>
  <c r="S16" i="5" l="1"/>
  <c r="I30" i="5"/>
  <c r="I11" i="5" s="1"/>
  <c r="F4" i="15" s="1"/>
  <c r="F6" i="15" s="1"/>
  <c r="T30" i="5"/>
  <c r="I11" i="15" s="1"/>
  <c r="M10" i="15" s="1"/>
  <c r="S30" i="5"/>
  <c r="I10" i="15" s="1"/>
  <c r="M9" i="15" s="1"/>
</calcChain>
</file>

<file path=xl/sharedStrings.xml><?xml version="1.0" encoding="utf-8"?>
<sst xmlns="http://schemas.openxmlformats.org/spreadsheetml/2006/main" count="172" uniqueCount="161">
  <si>
    <t>Apprentideship Training Plan for:</t>
  </si>
  <si>
    <t>Level of Delivery and EPA</t>
  </si>
  <si>
    <t>Colour coding key for Mapping Modules to the KSBs</t>
  </si>
  <si>
    <t>Mandatory Components:</t>
  </si>
  <si>
    <t>Strong Direct Relationship</t>
  </si>
  <si>
    <t>Definite but lesser focus</t>
  </si>
  <si>
    <t>Relevant but more contextual learning</t>
  </si>
  <si>
    <t>Off the Job Training Generic Target</t>
  </si>
  <si>
    <t>Off The Job Training Programme Specific Target</t>
  </si>
  <si>
    <t>Modules 
(and other mandated training if applicable)</t>
  </si>
  <si>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</si>
  <si>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</si>
  <si>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</si>
  <si>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</si>
  <si>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</si>
  <si>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</si>
  <si>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</si>
  <si>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</si>
  <si>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</si>
  <si>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</si>
  <si>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</si>
  <si>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</si>
  <si>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</si>
  <si>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</si>
  <si>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Project Based / Applied Learning to meet Module Assessment</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</si>
  <si>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</si>
  <si>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</si>
  <si>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Asessment  of the module and progress beyond towards EPA
What do we expect the employer to do to support a KSB-integrated curriculum and its asesment?
Take into account the variation in employer size and type
</t>
    </r>
  </si>
  <si>
    <t>K1 Functions of packaging: inform the consumer, contain, protect, promote &amp; preserve the product.</t>
  </si>
  <si>
    <t>K2 Requirements of packaging: environmental consideration, economical appropriateness and use-ability.</t>
  </si>
  <si>
    <t>K3 The impact and measures of packaging on the environment and strategies to reduce its impact e.g. reduce, reuse, recycle, recover, energy and water consumption and carbon emissions.</t>
  </si>
  <si>
    <t>K4 Materials science: properties, testing, applications and interaction with the product; hygiene, odour, migration, corrosion and their impact on product shelf life.</t>
  </si>
  <si>
    <t>K5 Requirements to manage the storage, transportation and conditions required for packaging and finished goods.</t>
  </si>
  <si>
    <t>K6 The different types of finished pack testing, including functionality and consumer.</t>
  </si>
  <si>
    <t>K7 Machinery technologies: different types of filling and packaging performance; collate, form, fill, seal.</t>
  </si>
  <si>
    <t>K8 Conversion technologies: the process of raw material to end packaging.</t>
  </si>
  <si>
    <t>K9 The interactions between machine, process, materials and product e.g. coefficient of friction, static.</t>
  </si>
  <si>
    <t>K10 Line design and the concept of production efficiency.</t>
  </si>
  <si>
    <t>K11 The principles of budgetary control, cost analysis e.g. costs of goods, total delivered costs.</t>
  </si>
  <si>
    <t>K12  Customer and consumer requirements throughout the package’s lifecycle.</t>
  </si>
  <si>
    <t xml:space="preserve">K13 The principles of team management </t>
  </si>
  <si>
    <t>K14 Legislation and standards relating to packaging, e.g. Packaging Essential Requirements, dangerous goods, packaging waste, good manufacturing practice, labeling.</t>
  </si>
  <si>
    <t>K15 Value chain analysis and the principles of continuous improvement techniques, e.g. DMAIC (Define, Measure, Analyse, Improve and Control), 5S.</t>
  </si>
  <si>
    <t>K16 Standard packaging formats covering primary, secondary and tertiary, including ancillaries.</t>
  </si>
  <si>
    <t>K17 The role of quality assurance and control in packaging; the types of quality checks undertaken throughout the lifecycle.</t>
  </si>
  <si>
    <t>K18 Packaging documentation, including how to write/create and interpret a brief, specification, technical drawing and report.</t>
  </si>
  <si>
    <t>K19 Printing and decorative technologies and their applications e.g. flexo, litho, gravure and digital.</t>
  </si>
  <si>
    <t>K20 Artwork, graphics in packaging, including artwork creation and reprographics, how to test colour and finishes.</t>
  </si>
  <si>
    <t>K21 The principles of packaging design, including structural, functional and inclusive design.</t>
  </si>
  <si>
    <t>K22 The packaging innovation and development workflow and process including design, prototyping, approvals, translations, timescales, certifications and involvement of stakeholders.</t>
  </si>
  <si>
    <t>K23 Supplier management, including contractual agreements, procurement, standards for approving suppliers (ethical, quality accreditation, audit), methods of ensuring operational compliance (Key Performance Indicators, scorecards).</t>
  </si>
  <si>
    <t>K24 The principles of project management, including critical paths, Gantt charts.</t>
  </si>
  <si>
    <t>K25 Innovation in packaging, including intellectual property, open innovation, scout and horizon scanning, trends and insights, desk research; academic and funding sources to explore new opportunities.</t>
  </si>
  <si>
    <t>K26 Design for sustainability including the circular economy, life cycle assessment, the range of influences (customer strategies, Government and Non-Governmental Organisations) and practical approaches including source reduction optimisation and eco design guidelines.</t>
  </si>
  <si>
    <t>K27 The principles of team management e.g. coaching, mentoring, appraisals</t>
  </si>
  <si>
    <t>K28 Packaging specific software tools e.g. pallet optimisation software, computer aided design.</t>
  </si>
  <si>
    <t>S1 Translate customer briefs to determine a technical packaging brief, which considers business, consumer, operational and sustainability requirements.</t>
  </si>
  <si>
    <t>S2 Identify, design, develop and source packaging solutions demonstrating best value, environmental impact and fitness for purpose to meet briefs.</t>
  </si>
  <si>
    <t>S3 Critically analyse and apply packaging design options against complex inter-related touchpoints to meet the needs from design to end of life, e.g. environmental impact using life cycle assessment.</t>
  </si>
  <si>
    <t>S4 Liaise and coordinate with other stakeholders (e.g. supplier, R&amp;D, marketing, finance, technical) to deliver packaging development projects. When appropriate take the lead and drive the project.</t>
  </si>
  <si>
    <t>S5 Initiate and lead projects, using project management tools and skills to deliver projects to time, cost, specification and quality.</t>
  </si>
  <si>
    <t>S6 Identify and control project risks through mitigation plans.</t>
  </si>
  <si>
    <t>S7 Define parameters, design of experiments, success criteria and protocols for projects appropriate to the brief.</t>
  </si>
  <si>
    <t>S8 Lead the design and management of packaging trials (e.g. prototypes, production of samples, transit, shelf life, sensory, machine-ability).</t>
  </si>
  <si>
    <t>S9 Document and evaluate trials at different project stages (e.g. laboratory, pilot plant, supplier, filling &amp; packing transit and distribution) recommending further activities.</t>
  </si>
  <si>
    <t>S10 Report results and conclusions. Hypothesis and recommend further adaptions and optimisations.</t>
  </si>
  <si>
    <t>S11 Ensure compliance with packaging and market regulatory requirements.</t>
  </si>
  <si>
    <t>S12 Demonstrate financial acumen, e.g. managing budget(s); interpreting financial data and evaluating total product costs and their impact throughout the value chain.</t>
  </si>
  <si>
    <t>S13 Investigate and interpret non-conformance issues related to Packaging. Resolve using root cause analysis and apply change management.</t>
  </si>
  <si>
    <t>S14 Effectively communicate with stakeholders at different levels, building positive working relationships; influencing and persuading key stakeholders effectively.</t>
  </si>
  <si>
    <t>S15 Translate business strategy into internal and external capability building programmes (e.g. supplier quality improvement programmes).</t>
  </si>
  <si>
    <t>S16 Demonstrate critical thinking, analytical and statistical skills to evaluate and interpret complex information and data (e.g. process capability).</t>
  </si>
  <si>
    <t>S17 Proactively identify opportunities to improve packaging based on an analysis of costs, continuous improvement, environmental impact, waste avoidance and process improvements.</t>
  </si>
  <si>
    <t>S18 Provide comprehensive technical services to internal colleagues, customers and suppliers.</t>
  </si>
  <si>
    <t>S19 Coach and/or mentor</t>
  </si>
  <si>
    <t>S20 Use visual and digital tools systems, e.g. project management, computer aided engineering, business management systems, palletisation software.</t>
  </si>
  <si>
    <t>B1 Safety first attitude: ensures safety of self and others, good manufacturing practices, challenges safety issues, leads by example.</t>
  </si>
  <si>
    <t>B2 Inspires others. Acts as an ambassador for the packaging profession.</t>
  </si>
  <si>
    <t>B3 Can do attitude. Tenacious, yet pragmatic. Strives for excellence. Self-motivated: drive and energy to lead and influence.</t>
  </si>
  <si>
    <t>B4 Demonstrates an entrepreneurial and resilient mind-set. Ownership of work &amp; results oriented: accepts responsibility, is proactive, time management, prioritises, provides solutions.</t>
  </si>
  <si>
    <t>B5 Pride in work: aims for excellence, attention to detail, displays enthusiasm.</t>
  </si>
  <si>
    <t>B6 Self-development: proposes objectives to support the business, seeks learning, drives the development of self and others.</t>
  </si>
  <si>
    <t>B7 Integrity and respect: respect for colleagues and stakeholders, adapts style where appropriate.</t>
  </si>
  <si>
    <t>B8 Working in a team: builds good relationships with others, works collaboratively, contributes ideas, challenges appropriately and leads by example.</t>
  </si>
  <si>
    <t>B9 Flexible to changing working environment and demands as well as handling ambiguity.</t>
  </si>
  <si>
    <t>B10 Acts in alignment with the business vision and values.</t>
  </si>
  <si>
    <t>B11 Innovation: demonstrates curiosity to foster new ways of thinking and working, taking account of the big picture.</t>
  </si>
  <si>
    <t>B12 Championing an environmental and sustainability mindset: always considers the impact of their decision making on the environment.</t>
  </si>
  <si>
    <t>BEFORE</t>
  </si>
  <si>
    <t>DURING</t>
  </si>
  <si>
    <t>AFTER</t>
  </si>
  <si>
    <t>Level 4</t>
  </si>
  <si>
    <t>Introduction to the Packaging Industry</t>
  </si>
  <si>
    <t>Support the Skill Scan accuracy and the Apprentice's attempt at the Starting Point Exercise</t>
  </si>
  <si>
    <t>Support completion of the Starting Point Exercise in the first three weeks. 
Provide organisation view beyond their immediate operational role, e.g. time with key stakeholders in other operating areas, job shadowing (and commencement of rotation where possible).</t>
  </si>
  <si>
    <t xml:space="preserve">With WBL Coach review the Starting Point Exercise and develop initial KSB development targets. Support reflection in relation to supply chain and group work on the module.
</t>
  </si>
  <si>
    <t>Role of Packaging</t>
  </si>
  <si>
    <t>Help the apprentice to access your organisation's documentation in respect of corporate ethos and environmental &amp; sustainability policies that impact on the job role</t>
  </si>
  <si>
    <t>Facilitate meetings &amp; visits to relevant suppliers and/or customers to develop competence around environmental impact related to materials science &amp; production processes.</t>
  </si>
  <si>
    <t xml:space="preserve">Use the Apprenticeship Progress Review to develop further targets through activities focussed on New Product Development.
</t>
  </si>
  <si>
    <t>Principles of Packaging Technology</t>
  </si>
  <si>
    <t>Offer insight and access to materials and processes used in your organisations key activities.</t>
  </si>
  <si>
    <t>Facilitate access to information related to key materials and processes being explored during module coursework.  Check with your apprentice what is most relevant and how you can support.</t>
  </si>
  <si>
    <t xml:space="preserve">Use the Apprenticeship Progress Review to develop further targets through activities focussed on  the use of technology in new product development. </t>
  </si>
  <si>
    <t>PPD1</t>
  </si>
  <si>
    <t xml:space="preserve">Support the Skill Scan accuracy and the Apprentice's attempt at the Starting Point Exercise
</t>
  </si>
  <si>
    <t>Help the Apprentice to complete a Skill Scan Review in the first three weeks of the Apprenticeship.
Identify opportunities for experience in New Product Development opportunities for Level 5 (year 2)</t>
  </si>
  <si>
    <t>Confirm opportunities for experience for New Product Development Module and update the Apprentice's action plan during the Apprenticeship Progress Review.</t>
  </si>
  <si>
    <t>Level 5</t>
  </si>
  <si>
    <t>Unpacking the Consumer Supply Chain</t>
  </si>
  <si>
    <t xml:space="preserve">Plan shadowing &amp; communications related to intellectual property &amp; R&amp;D process. Develop KSB targets in relation the three pillars of sustainability (Socio-economic and environmental).
</t>
  </si>
  <si>
    <t xml:space="preserve">Ensure 20% OTJT flexibility enables collaboration across different organisations during the module. Where possible facilitate opportunities for groups of Apprentices outside your organisation, who might be collaborating with your Apprentice on group work.
Provide access to relevant stakeholders: intellectual property, budgetary control, compliance, and marketing. </t>
  </si>
  <si>
    <t xml:space="preserve">Use the next Apprenticeship Progress Review to support your Apprentice to reflect and synthesise their learning so they can apply knowledge and skills in the work place, working to new targets.
</t>
  </si>
  <si>
    <t>New Product Development</t>
  </si>
  <si>
    <t>Enable research in the organisation &amp; support identification of an appropriate New Product Development project.</t>
  </si>
  <si>
    <t>Help the Apprentice to reflect on their capability to articulate their learning and their ability to deploy the methods of assessment that will be repeated in EPA.</t>
  </si>
  <si>
    <t>Packaging Technology Applied</t>
  </si>
  <si>
    <t>Plan shadowing &amp; communications related to machine processes and production efficiency.  Also enable access to relevant  legislation &amp; regulation.</t>
  </si>
  <si>
    <t xml:space="preserve">Facilitate access and insight to product and processes affected by legislation and production efficacy issues.
</t>
  </si>
  <si>
    <t>Help the Apprentice to reflect on their ability to articulate their learning and their skills to deploy the methods of assessment that will be repeated in the End Point Assessment</t>
  </si>
  <si>
    <t>PPD 2</t>
  </si>
  <si>
    <t>Offer insight into decision making process within organisation, which feature economic factors.  Allow access and review of the business models used.</t>
  </si>
  <si>
    <t>Provide opportunities for delivering business critical change, for example shadowing senior staff and actively supporting thir work.</t>
  </si>
  <si>
    <t xml:space="preserve">Help the Apprenitce to use the next progress review to re-examine how they have been engaging in  potential mitigation strategies to manage projected legislative/regulatory  risks and opportunities to develop evidence for EPA. </t>
  </si>
  <si>
    <t>Packaging the Future</t>
  </si>
  <si>
    <t>Help arrange experience that wil offer insight into business choices. Specifically your apprentice needs to explore corporate relations with third party organisations and learn about circularity opportunities.</t>
  </si>
  <si>
    <t>Ensure the your Apprentice can succesfully identify a project for End Point Assesment. Support collaborative working with other apprentices through OTJ flexibility</t>
  </si>
  <si>
    <t>Support progress through Gateway process.</t>
  </si>
  <si>
    <t>PPD 3</t>
  </si>
  <si>
    <t>Continue to review and explore business opportunities explore options for End Point Assessment projects.</t>
  </si>
  <si>
    <t>Packaging Professional End Point Assessment</t>
  </si>
  <si>
    <t>Support the apprentice, as they deliver the EPA project.</t>
  </si>
  <si>
    <t>Use APRs to provide support during EPA and consider careeer progression.</t>
  </si>
  <si>
    <t>Key for Integrated Apprenticeships:</t>
  </si>
  <si>
    <t>Gateway Module is shaded blue</t>
  </si>
  <si>
    <t>EPA Module is Shaded Red</t>
  </si>
  <si>
    <t>Level 6</t>
  </si>
  <si>
    <t>IfATE ASSESSMNT PLAN: https://www.instituteforapprenticeships.org/media/1917/st0637_packaging-professional-integrated-degree_l6_ap_for-publication_june18.pdf</t>
  </si>
  <si>
    <t>level 6</t>
  </si>
  <si>
    <t>This course will provide you with an understanding of all aspects of the packaging industry from raw material conversion, production &amp; distribution to the role of packaging in marketing and presentation. The programme embeds environmental, social and financial sustainability within its curriculum,  teaching sustainable development principles from day one through to the practical introduction of full circularity.
The comprehensive, inclusive and Interdisciplinary curriculum integrates design, development, engineering, management and business principles. The course encompasses creative practice, industrial engineering, materials science and problem solving. 
You will learn through 3 day block study periods and undertake work-based projects with increasing levels of autonomy &amp; responsibility.  The course brings together conventional study,  online study, practical workshops and case studies, with mentoring sessions, personal professional development and career planning.   The course duration is 36 months up to the gateway for End Point Assessment.  The End Point Assessment will last 6 months  (42 months in total) and be undertaken with Sheffield Hallam University as part of the programme.</t>
  </si>
  <si>
    <t>(excluding EPA)</t>
  </si>
  <si>
    <t>Duration of programme (months)</t>
  </si>
  <si>
    <t>Apprenticeship Standard:</t>
  </si>
  <si>
    <t>Data for pie chart:</t>
  </si>
  <si>
    <t>Total Off The Job Training at full delivery:</t>
  </si>
  <si>
    <t xml:space="preserve">Recognised Prior Learning (RPL) </t>
  </si>
  <si>
    <t>Revised OTJT total after RPL deduction:</t>
  </si>
  <si>
    <t>DATA CALCULATIONS
DO NOT EDIT / PRINT</t>
  </si>
  <si>
    <t>Packaging Professional</t>
  </si>
  <si>
    <t>Packaging Professional BSc</t>
  </si>
  <si>
    <t>IfATE APRENTICESHIP STANDARD:  https://www.instituteforapprenticeships.org/apprenticeship-standards/packaging-professional-integrated-degree-v1-0</t>
  </si>
  <si>
    <t>Totals:</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</si>
  <si>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</si>
  <si>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</si>
  <si>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</si>
  <si>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</si>
  <si>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</si>
  <si>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</si>
  <si>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Support the Apprentice as they develop autonomy and responsibility.  Facilitate additional experience for unmet KSBs. Use APRs to discuss the impact of final projects &amp; career progression.</t>
  </si>
  <si>
    <t>Ensure progress through Gateway</t>
  </si>
  <si>
    <t>Provide space and support for your apprentice to develop insights into customer requirements, so they can focus on adding value and critical analysis. Provide access to stakeholders who can help theApprentice develop their an understanding of the organisation's metrics for success.  This will suport preparation for the Apprentice's presentation in the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</si>
</sst>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b/>
      <sz val="16"/>
      <color theme="1"/>
      <name val="Calibri"/>
      <family val="2"/>
      <scheme val="minor"/>
    </font>
    <font>
      <sz val="20"/>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bgColor indexed="64"/>
      </patternFill>
    </fill>
    <fill>
      <patternFill patternType="solid">
        <fgColor rgb="FFD9D9D9"/>
        <bgColor indexed="64"/>
      </patternFill>
    </fill>
    <fill>
      <patternFill patternType="solid">
        <fgColor rgb="FFFFFFFF"/>
        <bgColor indexed="64"/>
      </patternFill>
    </fill>
    <fill>
      <patternFill patternType="solid">
        <fgColor rgb="FFFFFFFF"/>
        <bgColor rgb="FF000000"/>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theme="0" tint="-0.499984740745262"/>
        <bgColor indexed="64"/>
      </patternFill>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style="dashed">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style="thin">
        <color indexed="64"/>
      </left>
      <right style="dotted">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bottom style="thin">
        <color theme="0" tint="-0.2499465926084170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medium">
        <color auto="1"/>
      </right>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83">
    <xf numFmtId="0" fontId="0" fillId="0" borderId="0" xfId="0"/>
    <xf numFmtId="0" fontId="4" fillId="0" borderId="0" xfId="0" applyFont="1"/>
    <xf numFmtId="0" fontId="7" fillId="0" borderId="0" xfId="0" applyFont="1"/>
    <xf numFmtId="0" fontId="0" fillId="5" borderId="0" xfId="0" applyFill="1"/>
    <xf numFmtId="0" fontId="7" fillId="5" borderId="0" xfId="0" applyFont="1" applyFill="1"/>
    <xf numFmtId="0" fontId="0" fillId="5" borderId="0" xfId="0" applyFill="1" applyAlignment="1">
      <alignment wrapText="1"/>
    </xf>
    <xf numFmtId="0" fontId="4" fillId="5" borderId="0" xfId="0" applyFont="1" applyFill="1"/>
    <xf numFmtId="0" fontId="0" fillId="3" borderId="0" xfId="0" applyFill="1" applyAlignment="1">
      <alignment wrapText="1"/>
    </xf>
    <xf numFmtId="0" fontId="0" fillId="8" borderId="25" xfId="0" applyFill="1" applyBorder="1"/>
    <xf numFmtId="0" fontId="0" fillId="8" borderId="26" xfId="0" applyFill="1" applyBorder="1"/>
    <xf numFmtId="0" fontId="7" fillId="8" borderId="17" xfId="0" applyFont="1" applyFill="1" applyBorder="1"/>
    <xf numFmtId="0" fontId="7" fillId="8" borderId="18" xfId="0" applyFont="1" applyFill="1" applyBorder="1"/>
    <xf numFmtId="0" fontId="7" fillId="8" borderId="19" xfId="0" applyFont="1" applyFill="1" applyBorder="1"/>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30" xfId="0" applyFill="1" applyBorder="1"/>
    <xf numFmtId="0" fontId="9" fillId="8" borderId="32" xfId="0" applyFont="1" applyFill="1" applyBorder="1" applyAlignment="1">
      <alignment horizontal="center" vertical="center"/>
    </xf>
    <xf numFmtId="0" fontId="0" fillId="8" borderId="27" xfId="0" applyFill="1" applyBorder="1" applyAlignment="1">
      <alignment vertical="center" wrapText="1"/>
    </xf>
    <xf numFmtId="0" fontId="0" fillId="8" borderId="31" xfId="0" applyFill="1" applyBorder="1" applyAlignment="1">
      <alignment vertical="center" wrapText="1"/>
    </xf>
    <xf numFmtId="0" fontId="11" fillId="9" borderId="31" xfId="0" applyFont="1" applyFill="1" applyBorder="1" applyAlignment="1">
      <alignment horizontal="center" vertical="center" wrapText="1"/>
    </xf>
    <xf numFmtId="0" fontId="0" fillId="8" borderId="31" xfId="0" applyFill="1" applyBorder="1" applyAlignment="1">
      <alignment horizontal="center" vertical="center" wrapText="1"/>
    </xf>
    <xf numFmtId="0" fontId="10" fillId="10" borderId="27" xfId="0" applyFont="1" applyFill="1" applyBorder="1" applyAlignment="1">
      <alignment vertical="center" wrapText="1"/>
    </xf>
    <xf numFmtId="0" fontId="10" fillId="11" borderId="29" xfId="0" applyFont="1" applyFill="1" applyBorder="1" applyAlignment="1">
      <alignment vertical="center" wrapText="1"/>
    </xf>
    <xf numFmtId="0" fontId="5" fillId="0" borderId="33" xfId="0" applyFont="1" applyBorder="1" applyAlignment="1">
      <alignment horizontal="left" textRotation="90" wrapText="1"/>
    </xf>
    <xf numFmtId="0" fontId="7" fillId="8" borderId="34" xfId="0" applyFont="1" applyFill="1" applyBorder="1"/>
    <xf numFmtId="0" fontId="7" fillId="8" borderId="35" xfId="0" applyFont="1" applyFill="1" applyBorder="1"/>
    <xf numFmtId="0" fontId="7" fillId="8" borderId="36" xfId="0" applyFont="1" applyFill="1" applyBorder="1"/>
    <xf numFmtId="0" fontId="7" fillId="6" borderId="37" xfId="0" applyFont="1" applyFill="1" applyBorder="1"/>
    <xf numFmtId="0" fontId="7" fillId="6" borderId="38" xfId="0" applyFont="1" applyFill="1" applyBorder="1"/>
    <xf numFmtId="0" fontId="7" fillId="12" borderId="38" xfId="0" applyFont="1" applyFill="1" applyBorder="1"/>
    <xf numFmtId="0" fontId="7" fillId="0" borderId="38" xfId="0" applyFont="1" applyBorder="1"/>
    <xf numFmtId="0" fontId="7" fillId="4" borderId="38" xfId="0" applyFont="1" applyFill="1" applyBorder="1"/>
    <xf numFmtId="0" fontId="7" fillId="0" borderId="39" xfId="0" applyFont="1" applyBorder="1"/>
    <xf numFmtId="0" fontId="7" fillId="6" borderId="40" xfId="0" applyFont="1" applyFill="1" applyBorder="1"/>
    <xf numFmtId="0" fontId="7" fillId="0" borderId="41" xfId="0" applyFont="1" applyBorder="1"/>
    <xf numFmtId="0" fontId="7" fillId="6" borderId="41" xfId="0" applyFont="1" applyFill="1" applyBorder="1"/>
    <xf numFmtId="0" fontId="7" fillId="4" borderId="41" xfId="0" applyFont="1" applyFill="1" applyBorder="1"/>
    <xf numFmtId="0" fontId="7" fillId="12" borderId="41" xfId="0" applyFont="1" applyFill="1" applyBorder="1"/>
    <xf numFmtId="0" fontId="7" fillId="0" borderId="42" xfId="0" applyFont="1" applyBorder="1"/>
    <xf numFmtId="0" fontId="12" fillId="13" borderId="40" xfId="0" applyFont="1" applyFill="1" applyBorder="1" applyAlignment="1">
      <alignment textRotation="90" wrapText="1"/>
    </xf>
    <xf numFmtId="0" fontId="0" fillId="13" borderId="41" xfId="0" applyFill="1" applyBorder="1" applyAlignment="1">
      <alignment horizontal="center" vertical="center" wrapText="1"/>
    </xf>
    <xf numFmtId="0" fontId="0" fillId="13" borderId="41" xfId="0" applyFill="1" applyBorder="1" applyAlignment="1">
      <alignment horizontal="center" vertical="center" textRotation="90" wrapText="1"/>
    </xf>
    <xf numFmtId="0" fontId="0" fillId="0" borderId="41" xfId="0" applyBorder="1" applyAlignment="1">
      <alignment horizontal="center" vertical="center" wrapText="1"/>
    </xf>
    <xf numFmtId="0" fontId="0" fillId="0" borderId="41" xfId="0" applyBorder="1" applyAlignment="1">
      <alignment horizontal="center" vertical="center" textRotation="90" wrapText="1"/>
    </xf>
    <xf numFmtId="0" fontId="0" fillId="0" borderId="42" xfId="0" applyBorder="1" applyAlignment="1">
      <alignment horizontal="center" vertical="center" textRotation="90" wrapText="1"/>
    </xf>
    <xf numFmtId="0" fontId="12" fillId="0" borderId="43" xfId="0" applyFont="1" applyBorder="1" applyAlignment="1">
      <alignment textRotation="90" wrapText="1"/>
    </xf>
    <xf numFmtId="0" fontId="0" fillId="0" borderId="44" xfId="0" applyBorder="1" applyAlignment="1">
      <alignment horizontal="center" vertical="center" wrapText="1"/>
    </xf>
    <xf numFmtId="0" fontId="0" fillId="0" borderId="44" xfId="0" applyBorder="1" applyAlignment="1">
      <alignment horizontal="center" vertical="center" textRotation="90" wrapText="1"/>
    </xf>
    <xf numFmtId="0" fontId="0" fillId="13" borderId="44" xfId="0" applyFill="1" applyBorder="1" applyAlignment="1">
      <alignment horizontal="center" vertical="center" textRotation="90" wrapText="1"/>
    </xf>
    <xf numFmtId="0" fontId="0" fillId="13" borderId="44" xfId="0" applyFill="1" applyBorder="1" applyAlignment="1">
      <alignment horizontal="center" vertical="center" wrapText="1"/>
    </xf>
    <xf numFmtId="0" fontId="0" fillId="0" borderId="45" xfId="0" applyBorder="1" applyAlignment="1">
      <alignment horizontal="center" vertical="center" wrapText="1"/>
    </xf>
    <xf numFmtId="0" fontId="12" fillId="0" borderId="17" xfId="0" applyFont="1" applyBorder="1" applyAlignment="1">
      <alignment textRotation="90" wrapText="1"/>
    </xf>
    <xf numFmtId="0" fontId="0" fillId="6" borderId="18" xfId="0"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textRotation="90" wrapText="1"/>
    </xf>
    <xf numFmtId="0" fontId="0" fillId="12" borderId="18" xfId="0" applyFill="1" applyBorder="1" applyAlignment="1">
      <alignment horizontal="center" vertical="center" wrapText="1"/>
    </xf>
    <xf numFmtId="0" fontId="0" fillId="13" borderId="18" xfId="0" applyFill="1" applyBorder="1" applyAlignment="1">
      <alignment horizontal="center" vertical="center" textRotation="90" wrapText="1"/>
    </xf>
    <xf numFmtId="0" fontId="0" fillId="12" borderId="18" xfId="0" applyFill="1" applyBorder="1" applyAlignment="1">
      <alignment horizontal="center" vertical="center" textRotation="90" wrapText="1"/>
    </xf>
    <xf numFmtId="0" fontId="0" fillId="6" borderId="18" xfId="0" applyFill="1" applyBorder="1" applyAlignment="1">
      <alignment horizontal="center" vertical="center" textRotation="90" wrapText="1"/>
    </xf>
    <xf numFmtId="0" fontId="0" fillId="0" borderId="19" xfId="0" applyBorder="1" applyAlignment="1">
      <alignment horizontal="center" vertical="center" wrapText="1"/>
    </xf>
    <xf numFmtId="0" fontId="12" fillId="0" borderId="20" xfId="0" applyFont="1" applyBorder="1" applyAlignment="1">
      <alignment textRotation="90"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6" borderId="7" xfId="0" applyFill="1" applyBorder="1" applyAlignment="1">
      <alignment horizontal="center" vertical="center" wrapText="1"/>
    </xf>
    <xf numFmtId="0" fontId="0" fillId="6" borderId="7" xfId="0" applyFill="1" applyBorder="1" applyAlignment="1">
      <alignment horizontal="center" vertical="center" textRotation="90" wrapText="1"/>
    </xf>
    <xf numFmtId="0" fontId="0" fillId="12" borderId="7" xfId="0" applyFill="1" applyBorder="1" applyAlignment="1">
      <alignment horizontal="center" vertical="center" textRotation="90" wrapText="1"/>
    </xf>
    <xf numFmtId="0" fontId="0" fillId="13" borderId="7" xfId="0" applyFill="1" applyBorder="1" applyAlignment="1">
      <alignment horizontal="center" vertical="center" textRotation="90" wrapText="1"/>
    </xf>
    <xf numFmtId="0" fontId="0" fillId="0" borderId="21" xfId="0" applyBorder="1" applyAlignment="1">
      <alignment horizontal="center" vertical="center" textRotation="90" wrapText="1"/>
    </xf>
    <xf numFmtId="0" fontId="12" fillId="0" borderId="20" xfId="0" applyFont="1" applyBorder="1" applyAlignment="1">
      <alignment horizontal="center" textRotation="90" wrapText="1"/>
    </xf>
    <xf numFmtId="0" fontId="0" fillId="13" borderId="7" xfId="0"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textRotation="90" wrapText="1"/>
    </xf>
    <xf numFmtId="0" fontId="0" fillId="13" borderId="23" xfId="0" applyFill="1" applyBorder="1" applyAlignment="1">
      <alignment horizontal="center" vertical="center" textRotation="90" wrapText="1"/>
    </xf>
    <xf numFmtId="0" fontId="0" fillId="13" borderId="23" xfId="0" applyFill="1" applyBorder="1" applyAlignment="1">
      <alignment horizontal="center" vertical="center" wrapText="1"/>
    </xf>
    <xf numFmtId="0" fontId="0" fillId="13" borderId="24" xfId="0" applyFill="1" applyBorder="1" applyAlignment="1">
      <alignment horizontal="center" vertical="center" textRotation="90" wrapText="1"/>
    </xf>
    <xf numFmtId="0" fontId="12" fillId="6" borderId="17" xfId="0" applyFont="1" applyFill="1" applyBorder="1" applyAlignment="1">
      <alignment textRotation="90" wrapText="1"/>
    </xf>
    <xf numFmtId="0" fontId="0" fillId="13" borderId="18" xfId="0" applyFill="1" applyBorder="1" applyAlignment="1">
      <alignment horizontal="center" vertical="center" wrapText="1"/>
    </xf>
    <xf numFmtId="0" fontId="0" fillId="13" borderId="19" xfId="0" applyFill="1" applyBorder="1" applyAlignment="1">
      <alignment horizontal="center" vertical="center" textRotation="90" wrapText="1"/>
    </xf>
    <xf numFmtId="0" fontId="0" fillId="13" borderId="21" xfId="0" applyFill="1" applyBorder="1" applyAlignment="1">
      <alignment horizontal="center" vertical="center" textRotation="90" wrapText="1"/>
    </xf>
    <xf numFmtId="0" fontId="12" fillId="6" borderId="22" xfId="0" applyFont="1" applyFill="1" applyBorder="1" applyAlignment="1">
      <alignment textRotation="90" wrapText="1"/>
    </xf>
    <xf numFmtId="0" fontId="0" fillId="6" borderId="23" xfId="0" applyFill="1" applyBorder="1" applyAlignment="1">
      <alignment horizontal="center" vertical="center" wrapText="1"/>
    </xf>
    <xf numFmtId="0" fontId="0" fillId="6" borderId="23" xfId="0" applyFill="1" applyBorder="1" applyAlignment="1">
      <alignment horizontal="center" vertical="center" textRotation="90" wrapText="1"/>
    </xf>
    <xf numFmtId="0" fontId="0" fillId="12" borderId="23" xfId="0" applyFill="1" applyBorder="1" applyAlignment="1">
      <alignment horizontal="center" vertical="center" textRotation="90" wrapText="1"/>
    </xf>
    <xf numFmtId="0" fontId="0" fillId="4" borderId="23" xfId="0" applyFill="1" applyBorder="1" applyAlignment="1">
      <alignment horizontal="center" vertical="center" wrapText="1"/>
    </xf>
    <xf numFmtId="0" fontId="0" fillId="12" borderId="23" xfId="0" applyFill="1" applyBorder="1" applyAlignment="1">
      <alignment horizontal="center" vertical="center" wrapText="1"/>
    </xf>
    <xf numFmtId="0" fontId="0" fillId="4" borderId="23" xfId="0" applyFill="1" applyBorder="1" applyAlignment="1">
      <alignment horizontal="center" vertical="center" textRotation="90" wrapText="1"/>
    </xf>
    <xf numFmtId="0" fontId="0" fillId="12" borderId="24" xfId="0" applyFill="1" applyBorder="1" applyAlignment="1">
      <alignment horizontal="center" vertical="center" textRotation="90" wrapText="1"/>
    </xf>
    <xf numFmtId="0" fontId="3" fillId="2" borderId="33" xfId="0" applyFont="1" applyFill="1" applyBorder="1" applyAlignment="1">
      <alignment horizontal="center" textRotation="90" wrapText="1"/>
    </xf>
    <xf numFmtId="0" fontId="4" fillId="5" borderId="0" xfId="0" applyFont="1" applyFill="1" applyAlignment="1">
      <alignment horizontal="left"/>
    </xf>
    <xf numFmtId="0" fontId="9" fillId="8" borderId="32" xfId="0" applyFont="1" applyFill="1" applyBorder="1" applyAlignment="1">
      <alignment horizontal="center" vertical="center" wrapText="1"/>
    </xf>
    <xf numFmtId="0" fontId="15" fillId="2" borderId="33" xfId="0" applyFont="1" applyFill="1" applyBorder="1" applyAlignment="1">
      <alignment horizontal="center" textRotation="90" wrapText="1"/>
    </xf>
    <xf numFmtId="0" fontId="9" fillId="8" borderId="3" xfId="0" applyFont="1" applyFill="1" applyBorder="1" applyAlignment="1">
      <alignment horizontal="center" vertical="center" wrapText="1"/>
    </xf>
    <xf numFmtId="0" fontId="16" fillId="8" borderId="32" xfId="0" applyFont="1" applyFill="1" applyBorder="1" applyAlignment="1">
      <alignment horizontal="center" vertical="center" wrapText="1"/>
    </xf>
    <xf numFmtId="0" fontId="3" fillId="14" borderId="33" xfId="0" applyFont="1" applyFill="1" applyBorder="1" applyAlignment="1">
      <alignment horizontal="center" textRotation="90" wrapText="1"/>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7" borderId="48" xfId="0" applyFont="1" applyFill="1" applyBorder="1" applyAlignment="1">
      <alignment horizontal="center" vertical="center" wrapText="1"/>
    </xf>
    <xf numFmtId="0" fontId="0" fillId="8" borderId="49" xfId="0" applyFill="1" applyBorder="1"/>
    <xf numFmtId="0" fontId="0" fillId="8" borderId="55" xfId="0" applyFill="1" applyBorder="1"/>
    <xf numFmtId="0" fontId="18" fillId="8" borderId="6" xfId="0" applyFont="1" applyFill="1" applyBorder="1" applyAlignment="1">
      <alignment horizontal="center" vertical="center"/>
    </xf>
    <xf numFmtId="0" fontId="18" fillId="8" borderId="51" xfId="0" applyFont="1" applyFill="1" applyBorder="1" applyAlignment="1">
      <alignment horizontal="center" vertical="center"/>
    </xf>
    <xf numFmtId="14" fontId="3" fillId="5" borderId="0" xfId="0" applyNumberFormat="1" applyFont="1" applyFill="1" applyAlignment="1">
      <alignment horizontal="left"/>
    </xf>
    <xf numFmtId="0" fontId="3" fillId="5" borderId="0" xfId="0" applyFont="1" applyFill="1" applyAlignment="1">
      <alignment horizontal="left" indent="1"/>
    </xf>
    <xf numFmtId="0" fontId="0" fillId="5" borderId="0" xfId="0" applyFill="1" applyAlignment="1">
      <alignment horizontal="left"/>
    </xf>
    <xf numFmtId="0" fontId="0" fillId="17" borderId="0" xfId="0" applyFill="1"/>
    <xf numFmtId="0" fontId="0" fillId="18" borderId="0" xfId="0" applyFill="1"/>
    <xf numFmtId="0" fontId="20" fillId="18" borderId="0" xfId="0" applyFont="1" applyFill="1" applyAlignment="1">
      <alignment horizontal="center" vertical="center" wrapText="1"/>
    </xf>
    <xf numFmtId="0" fontId="0" fillId="0" borderId="0" xfId="0" applyAlignment="1">
      <alignment vertical="center"/>
    </xf>
    <xf numFmtId="0" fontId="0" fillId="0" borderId="57" xfId="0" applyBorder="1" applyAlignment="1">
      <alignment horizontal="center" vertical="center" wrapText="1"/>
    </xf>
    <xf numFmtId="0" fontId="0" fillId="19" borderId="60" xfId="0" applyFill="1"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0" fillId="19" borderId="59" xfId="0" applyFill="1" applyBorder="1" applyAlignment="1">
      <alignment horizontal="left" vertical="center" wrapText="1" indent="1"/>
    </xf>
    <xf numFmtId="0" fontId="0" fillId="19" borderId="60" xfId="0" applyFill="1" applyBorder="1" applyAlignment="1">
      <alignment horizontal="left" vertical="center" wrapText="1" indent="1"/>
    </xf>
    <xf numFmtId="0" fontId="0" fillId="19" borderId="61" xfId="0" applyFill="1" applyBorder="1" applyAlignment="1">
      <alignment horizontal="left" vertical="center" wrapText="1" indent="1"/>
    </xf>
    <xf numFmtId="0" fontId="18" fillId="9" borderId="56" xfId="0" applyFont="1" applyFill="1" applyBorder="1" applyAlignment="1">
      <alignment horizontal="left" vertical="center" wrapText="1" indent="1"/>
    </xf>
    <xf numFmtId="0" fontId="21" fillId="20" borderId="62" xfId="0" applyFont="1" applyFill="1" applyBorder="1" applyAlignment="1">
      <alignment horizontal="center" vertical="center" wrapText="1"/>
    </xf>
    <xf numFmtId="0" fontId="21" fillId="20" borderId="63" xfId="0" applyFont="1" applyFill="1" applyBorder="1" applyAlignment="1">
      <alignment horizontal="center" vertical="center" wrapText="1"/>
    </xf>
    <xf numFmtId="0" fontId="21" fillId="20" borderId="64" xfId="0" applyFont="1" applyFill="1" applyBorder="1" applyAlignment="1">
      <alignment horizontal="center" vertical="center" wrapText="1"/>
    </xf>
    <xf numFmtId="0" fontId="11" fillId="9" borderId="27" xfId="0" applyFont="1" applyFill="1" applyBorder="1" applyAlignment="1">
      <alignment horizontal="left" vertical="center" wrapText="1" indent="1"/>
    </xf>
    <xf numFmtId="0" fontId="0" fillId="15" borderId="0" xfId="0" applyFill="1"/>
    <xf numFmtId="0" fontId="0" fillId="15" borderId="0" xfId="0" applyFill="1" applyAlignment="1">
      <alignment vertical="center"/>
    </xf>
    <xf numFmtId="0" fontId="23" fillId="16" borderId="0" xfId="0" applyFont="1" applyFill="1"/>
    <xf numFmtId="1" fontId="0" fillId="18" borderId="0" xfId="0" applyNumberFormat="1" applyFill="1"/>
    <xf numFmtId="1" fontId="4" fillId="5" borderId="33" xfId="0" applyNumberFormat="1" applyFont="1" applyFill="1" applyBorder="1" applyAlignment="1">
      <alignment horizontal="center" vertical="center"/>
    </xf>
    <xf numFmtId="0" fontId="18" fillId="9" borderId="65" xfId="0" applyFont="1" applyFill="1" applyBorder="1" applyAlignment="1">
      <alignment horizontal="left" vertical="center" wrapText="1" indent="1"/>
    </xf>
    <xf numFmtId="0" fontId="0" fillId="0" borderId="66" xfId="0" applyBorder="1" applyAlignment="1">
      <alignment horizontal="center" vertical="center" wrapText="1"/>
    </xf>
    <xf numFmtId="0" fontId="0" fillId="0" borderId="66" xfId="0" applyBorder="1" applyAlignment="1">
      <alignment horizontal="left" vertical="center" wrapText="1" indent="1"/>
    </xf>
    <xf numFmtId="0" fontId="0" fillId="0" borderId="67" xfId="0" applyBorder="1" applyAlignment="1">
      <alignment horizontal="left" vertical="center" wrapText="1" indent="1"/>
    </xf>
    <xf numFmtId="0" fontId="2" fillId="18"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0" fontId="0" fillId="5" borderId="0" xfId="0" applyFill="1" applyAlignment="1">
      <alignment vertical="center"/>
    </xf>
    <xf numFmtId="1" fontId="0" fillId="2" borderId="28" xfId="0" applyNumberFormat="1" applyFill="1" applyBorder="1" applyAlignment="1">
      <alignment horizontal="center" vertical="center"/>
    </xf>
    <xf numFmtId="1" fontId="0" fillId="2" borderId="28" xfId="0" applyNumberFormat="1" applyFill="1" applyBorder="1" applyAlignment="1">
      <alignment horizontal="center" vertical="center" wrapText="1"/>
    </xf>
    <xf numFmtId="0" fontId="1" fillId="5" borderId="0" xfId="0" applyFont="1" applyFill="1" applyAlignment="1">
      <alignment horizontal="center" vertical="center"/>
    </xf>
    <xf numFmtId="1" fontId="0" fillId="8" borderId="69" xfId="0" applyNumberFormat="1" applyFill="1" applyBorder="1" applyAlignment="1">
      <alignment vertical="center"/>
    </xf>
    <xf numFmtId="1" fontId="0" fillId="2" borderId="70" xfId="0" applyNumberFormat="1" applyFill="1" applyBorder="1" applyAlignment="1">
      <alignment horizontal="center" vertical="center"/>
    </xf>
    <xf numFmtId="0" fontId="13" fillId="3" borderId="52" xfId="0" applyFont="1" applyFill="1" applyBorder="1" applyAlignment="1">
      <alignment horizontal="left" vertical="center" wrapText="1" indent="1"/>
    </xf>
    <xf numFmtId="0" fontId="0" fillId="3" borderId="53" xfId="0" applyFill="1" applyBorder="1" applyAlignment="1">
      <alignment horizontal="left" vertical="center" wrapText="1" indent="1"/>
    </xf>
    <xf numFmtId="0" fontId="0" fillId="3" borderId="54" xfId="0" applyFill="1" applyBorder="1" applyAlignment="1">
      <alignment horizontal="left" vertical="center" wrapText="1" indent="1"/>
    </xf>
    <xf numFmtId="0" fontId="0" fillId="8" borderId="27" xfId="0" applyFill="1" applyBorder="1" applyAlignment="1">
      <alignment horizontal="left" vertical="center" wrapText="1" indent="1"/>
    </xf>
    <xf numFmtId="0" fontId="10" fillId="10" borderId="27" xfId="0" applyFont="1" applyFill="1" applyBorder="1" applyAlignment="1">
      <alignment horizontal="left" vertical="center" wrapText="1" indent="1"/>
    </xf>
    <xf numFmtId="0" fontId="10" fillId="11" borderId="29" xfId="0" applyFont="1" applyFill="1" applyBorder="1" applyAlignment="1">
      <alignment horizontal="left" vertical="center" wrapText="1" indent="1"/>
    </xf>
    <xf numFmtId="1" fontId="0" fillId="5" borderId="0" xfId="0" applyNumberFormat="1" applyFill="1" applyAlignment="1">
      <alignment horizontal="right" indent="1"/>
    </xf>
    <xf numFmtId="1" fontId="0" fillId="8" borderId="28" xfId="0" applyNumberFormat="1" applyFill="1" applyBorder="1" applyAlignment="1">
      <alignment horizontal="center" vertical="center"/>
    </xf>
    <xf numFmtId="0" fontId="3" fillId="0" borderId="0" xfId="0" applyFont="1" applyAlignment="1">
      <alignment horizontal="right"/>
    </xf>
    <xf numFmtId="0" fontId="14" fillId="5" borderId="0" xfId="1" applyFill="1" applyAlignment="1">
      <alignment horizontal="left"/>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4" fillId="5" borderId="0" xfId="0" applyFont="1" applyFill="1" applyAlignment="1">
      <alignment horizontal="left" vertical="center" wrapText="1"/>
    </xf>
    <xf numFmtId="0" fontId="10" fillId="8" borderId="5" xfId="0" applyFont="1" applyFill="1" applyBorder="1" applyAlignment="1">
      <alignment horizontal="center" vertical="center" textRotation="90"/>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50" xfId="0" applyFill="1" applyBorder="1" applyAlignment="1">
      <alignment horizontal="left" wrapText="1" indent="1"/>
    </xf>
    <xf numFmtId="0" fontId="0" fillId="5" borderId="0" xfId="0" applyFill="1" applyAlignment="1">
      <alignment horizontal="left" vertical="center" wrapText="1"/>
    </xf>
    <xf numFmtId="0" fontId="0" fillId="5" borderId="0" xfId="0" applyFill="1" applyAlignment="1">
      <alignment horizontal="left"/>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3" fillId="21" borderId="68" xfId="0" applyFont="1" applyFill="1" applyBorder="1" applyAlignment="1">
      <alignment horizontal="center" vertical="center" textRotation="90" wrapText="1"/>
    </xf>
    <xf numFmtId="0" fontId="19" fillId="15" borderId="0" xfId="0" applyFont="1" applyFill="1" applyAlignment="1">
      <alignment horizontal="left" vertical="center"/>
    </xf>
    <xf numFmtId="0" fontId="4" fillId="15" borderId="0" xfId="0" applyFont="1" applyFill="1" applyAlignment="1">
      <alignment horizontal="left" vertical="center" wrapText="1" indent="1"/>
    </xf>
    <xf numFmtId="0" fontId="4" fillId="15" borderId="0" xfId="0" applyFont="1" applyFill="1" applyAlignment="1">
      <alignment horizontal="left" vertical="center" indent="1"/>
    </xf>
    <xf numFmtId="0" fontId="19" fillId="15" borderId="0" xfId="0" applyFont="1" applyFill="1" applyAlignment="1">
      <alignment horizontal="center" vertical="center"/>
    </xf>
    <xf numFmtId="1" fontId="3" fillId="5" borderId="0" xfId="0" applyNumberFormat="1"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FD1BFF"/>
      <color rgb="FFDF5625"/>
      <color rgb="FFB808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AB9B-4196-BEC8-A632802F2A07}"/>
              </c:ext>
            </c:extLst>
          </c:dPt>
          <c:dPt>
            <c:idx val="1"/>
            <c:bubble3D val="0"/>
            <c:spPr>
              <a:solidFill>
                <a:srgbClr val="FD1BFF"/>
              </a:solidFill>
              <a:ln>
                <a:noFill/>
              </a:ln>
              <a:effectLst/>
              <a:sp3d/>
            </c:spPr>
            <c:extLst>
              <c:ext xmlns:c16="http://schemas.microsoft.com/office/drawing/2014/chart" uri="{C3380CC4-5D6E-409C-BE32-E72D297353CC}">
                <c16:uniqueId val="{00000003-AB9B-4196-BEC8-A632802F2A07}"/>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5-AB9B-4196-BEC8-A632802F2A07}"/>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7-AB9B-4196-BEC8-A632802F2A07}"/>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9-AB9B-4196-BEC8-A632802F2A07}"/>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B-AB9B-4196-BEC8-A632802F2A07}"/>
              </c:ext>
            </c:extLst>
          </c:dPt>
          <c:dPt>
            <c:idx val="6"/>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D-AB9B-4196-BEC8-A632802F2A07}"/>
              </c:ext>
            </c:extLst>
          </c:dPt>
          <c:dPt>
            <c:idx val="7"/>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F-AB9B-4196-BEC8-A632802F2A07}"/>
              </c:ext>
            </c:extLst>
          </c:dPt>
          <c:dPt>
            <c:idx val="8"/>
            <c:bubble3D val="0"/>
            <c:spPr>
              <a:solidFill>
                <a:srgbClr val="00B050"/>
              </a:solidFill>
              <a:ln>
                <a:noFill/>
              </a:ln>
              <a:effectLst/>
              <a:sp3d/>
            </c:spPr>
            <c:extLst>
              <c:ext xmlns:c16="http://schemas.microsoft.com/office/drawing/2014/chart" uri="{C3380CC4-5D6E-409C-BE32-E72D297353CC}">
                <c16:uniqueId val="{00000011-AB9B-4196-BEC8-A632802F2A07}"/>
              </c:ext>
            </c:extLst>
          </c:dPt>
          <c:cat>
            <c:strRef>
              <c:f>'OTJT breakdown &amp; Pie chart'!$L$2:$L$10</c:f>
              <c:strCache>
                <c:ptCount val="9"/>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Work Based Project /  Applied Learning in the Work Place
- to meet Module Assessment</c:v>
                </c:pt>
                <c:pt idx="7">
                  <c:v>Time during working day to focus on assessment preparation</c:v>
                </c:pt>
                <c:pt idx="8">
                  <c:v>Employer-led Training activities (including experiential and project based learning)</c:v>
                </c:pt>
              </c:strCache>
            </c:strRef>
          </c:cat>
          <c:val>
            <c:numRef>
              <c:f>'OTJT breakdown &amp; Pie chart'!$M$2:$M$10</c:f>
              <c:numCache>
                <c:formatCode>0</c:formatCode>
                <c:ptCount val="9"/>
                <c:pt idx="0">
                  <c:v>75</c:v>
                </c:pt>
                <c:pt idx="1">
                  <c:v>300</c:v>
                </c:pt>
                <c:pt idx="2">
                  <c:v>30</c:v>
                </c:pt>
                <c:pt idx="3">
                  <c:v>155</c:v>
                </c:pt>
                <c:pt idx="4">
                  <c:v>40</c:v>
                </c:pt>
                <c:pt idx="5">
                  <c:v>0</c:v>
                </c:pt>
                <c:pt idx="6">
                  <c:v>32</c:v>
                </c:pt>
                <c:pt idx="7">
                  <c:v>96.4166666666667</c:v>
                </c:pt>
                <c:pt idx="8">
                  <c:v>96.4166666666667</c:v>
                </c:pt>
              </c:numCache>
            </c:numRef>
          </c:val>
          <c:extLst>
            <c:ext xmlns:c16="http://schemas.microsoft.com/office/drawing/2014/chart" uri="{C3380CC4-5D6E-409C-BE32-E72D297353CC}">
              <c16:uniqueId val="{00000016-AB9B-4196-BEC8-A632802F2A0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46493</xdr:colOff>
      <xdr:row>14</xdr:row>
      <xdr:rowOff>38963</xdr:rowOff>
    </xdr:from>
    <xdr:to>
      <xdr:col>7</xdr:col>
      <xdr:colOff>4825889</xdr:colOff>
      <xdr:row>27</xdr:row>
      <xdr:rowOff>36754</xdr:rowOff>
    </xdr:to>
    <xdr:graphicFrame macro="">
      <xdr:nvGraphicFramePr>
        <xdr:cNvPr id="2" name="Chart 1">
          <a:extLst>
            <a:ext uri="{FF2B5EF4-FFF2-40B4-BE49-F238E27FC236}">
              <a16:creationId xmlns:a16="http://schemas.microsoft.com/office/drawing/2014/main" id="{3A6474BC-B43B-4497-8CC8-3F4E77748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860504</xdr:colOff>
      <xdr:row>12</xdr:row>
      <xdr:rowOff>2858116</xdr:rowOff>
    </xdr:from>
    <xdr:to>
      <xdr:col>14</xdr:col>
      <xdr:colOff>507956</xdr:colOff>
      <xdr:row>14</xdr:row>
      <xdr:rowOff>76816</xdr:rowOff>
    </xdr:to>
    <xdr:sp macro="" textlink="">
      <xdr:nvSpPr>
        <xdr:cNvPr id="3" name="Rectangle 2">
          <a:extLst>
            <a:ext uri="{FF2B5EF4-FFF2-40B4-BE49-F238E27FC236}">
              <a16:creationId xmlns:a16="http://schemas.microsoft.com/office/drawing/2014/main" id="{A0C0AC4B-CB60-452F-8006-27F1F1AAEEDA}"/>
            </a:ext>
          </a:extLst>
        </xdr:cNvPr>
        <xdr:cNvSpPr/>
      </xdr:nvSpPr>
      <xdr:spPr>
        <a:xfrm rot="20462954">
          <a:off x="12252404" y="8973166"/>
          <a:ext cx="5876802" cy="1295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3600"/>
            <a:t>Do not edit this page - automated formula at work!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524028</xdr:colOff>
      <xdr:row>6</xdr:row>
      <xdr:rowOff>1042443</xdr:rowOff>
    </xdr:from>
    <xdr:to>
      <xdr:col>19</xdr:col>
      <xdr:colOff>403852</xdr:colOff>
      <xdr:row>7</xdr:row>
      <xdr:rowOff>1139598</xdr:rowOff>
    </xdr:to>
    <xdr:sp macro="" textlink="">
      <xdr:nvSpPr>
        <xdr:cNvPr id="2" name="Rectangle 1">
          <a:extLst>
            <a:ext uri="{FF2B5EF4-FFF2-40B4-BE49-F238E27FC236}">
              <a16:creationId xmlns:a16="http://schemas.microsoft.com/office/drawing/2014/main" id="{8731C6F8-BB8F-4CA7-A77E-B35C6C1F4967}"/>
            </a:ext>
          </a:extLst>
        </xdr:cNvPr>
        <xdr:cNvSpPr/>
      </xdr:nvSpPr>
      <xdr:spPr>
        <a:xfrm rot="20462954">
          <a:off x="16018028" y="7217818"/>
          <a:ext cx="5912324" cy="1303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3600"/>
            <a:t>Do not edit this page - automated formula at work!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effieldhallam.sharepoint.com/Users/dssm/Downloads/Training%20Plan%20Template%20Phase%202%20-%20Jan23%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ing Plan-Template"/>
      <sheetName val="OTJT breakdown &amp; Pie chart"/>
      <sheetName val="Employer Plan on a Page"/>
      <sheetName val=" Guide, sample text &amp; TNP calc"/>
      <sheetName val="Mapping to MAYTAS"/>
    </sheetNames>
    <sheetDataSet>
      <sheetData sheetId="0">
        <row r="14">
          <cell r="J14" t="str">
            <v>Campus Lectures (1 hour each)</v>
          </cell>
          <cell r="K14" t="str">
            <v>Campus tutorial / seminar (1 hour each)</v>
          </cell>
          <cell r="L14" t="str">
            <v>Portfolio / KSB workshops</v>
          </cell>
          <cell r="M14" t="str">
            <v>On-line taught session (1 hour delivery)</v>
          </cell>
          <cell r="N14" t="str">
            <v xml:space="preserve">Timetabled student led working </v>
          </cell>
          <cell r="O14" t="str">
            <v>1:1 Supervision</v>
          </cell>
          <cell r="R14" t="str">
            <v>Work Based Project /  Applied Learning in the Work Place
- to meet Module Assessment</v>
          </cell>
          <cell r="S14" t="str">
            <v>Time during working day to focus on assessment preparation</v>
          </cell>
          <cell r="T14" t="str">
            <v>Employer-led Training activities (including experiential and project based learning)</v>
          </cell>
        </row>
        <row r="36">
          <cell r="H36">
            <v>0</v>
          </cell>
        </row>
      </sheetData>
      <sheetData sheetId="1">
        <row r="2">
          <cell r="L2" t="str">
            <v>Campus Lectures (1 hour each)</v>
          </cell>
        </row>
      </sheetData>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917/st0637_packaging-professional-integrated-degree_l6_ap_for-publication_june18.pdf" TargetMode="External"/><Relationship Id="rId1" Type="http://schemas.openxmlformats.org/officeDocument/2006/relationships/hyperlink" Target="https://www.instituteforapprenticeships.org/apprenticeship-standards/packaging-professional-integrated-degree-v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EABE-7B54-40AF-8B9C-9007522216C4}">
  <sheetPr>
    <tabColor rgb="FF92D050"/>
  </sheetPr>
  <dimension ref="A1:CF35"/>
  <sheetViews>
    <sheetView tabSelected="1" topLeftCell="C1" zoomScale="85" zoomScaleNormal="85" workbookViewId="0">
      <selection activeCell="G11" sqref="G11"/>
    </sheetView>
  </sheetViews>
  <sheetFormatPr defaultRowHeight="15" x14ac:dyDescent="0.25"/>
  <cols>
    <col min="2" max="2" width="4.85546875" customWidth="1"/>
    <col min="3" max="3" width="48.42578125" customWidth="1"/>
    <col min="4" max="6" width="11.5703125" customWidth="1"/>
    <col min="7" max="7" width="15" customWidth="1"/>
    <col min="8" max="8" width="11.42578125" customWidth="1"/>
    <col min="9" max="9" width="10.85546875" customWidth="1"/>
    <col min="10" max="20" width="7.42578125" customWidth="1"/>
    <col min="21" max="21" width="31.42578125" customWidth="1"/>
    <col min="22" max="22" width="37.42578125" customWidth="1"/>
    <col min="23" max="23" width="29" customWidth="1"/>
    <col min="24" max="69" width="7.5703125" style="2" customWidth="1"/>
    <col min="70" max="83" width="7.5703125" customWidth="1"/>
  </cols>
  <sheetData>
    <row r="1" spans="1:83"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3"/>
      <c r="BS1" s="3"/>
      <c r="BT1" s="3"/>
      <c r="BU1" s="3"/>
      <c r="BV1" s="3"/>
    </row>
    <row r="2" spans="1:83" s="1" customFormat="1" ht="25.5" customHeight="1" x14ac:dyDescent="0.3">
      <c r="A2" s="6"/>
      <c r="B2" s="6"/>
      <c r="C2" s="13" t="s">
        <v>0</v>
      </c>
      <c r="D2" s="13" t="s">
        <v>148</v>
      </c>
      <c r="E2" s="13"/>
      <c r="F2" s="13"/>
      <c r="G2" s="13"/>
      <c r="H2" s="13"/>
      <c r="I2" s="154" t="s">
        <v>150</v>
      </c>
      <c r="J2" s="154"/>
      <c r="K2" s="154"/>
      <c r="L2" s="154"/>
      <c r="M2" s="154"/>
      <c r="N2" s="154"/>
      <c r="O2" s="154"/>
      <c r="P2" s="154"/>
      <c r="Q2" s="154"/>
      <c r="R2" s="154"/>
      <c r="S2" s="154"/>
      <c r="T2" s="154"/>
      <c r="U2" s="154"/>
      <c r="V2" s="154"/>
      <c r="W2" s="154"/>
      <c r="X2" s="154"/>
      <c r="Y2" s="154"/>
      <c r="Z2" s="154"/>
      <c r="AA2" s="154"/>
      <c r="AB2" s="154"/>
      <c r="AC2" s="154"/>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83" s="1" customFormat="1" ht="25.5" customHeight="1" x14ac:dyDescent="0.3">
      <c r="A3" s="6"/>
      <c r="B3" s="6"/>
      <c r="C3" s="14"/>
      <c r="D3" s="14"/>
      <c r="E3" s="14"/>
      <c r="F3" s="14"/>
      <c r="G3" s="14"/>
      <c r="H3" s="14"/>
      <c r="I3" s="154" t="s">
        <v>137</v>
      </c>
      <c r="J3" s="154"/>
      <c r="K3" s="154"/>
      <c r="L3" s="154"/>
      <c r="M3" s="154"/>
      <c r="N3" s="154"/>
      <c r="O3" s="154"/>
      <c r="P3" s="154"/>
      <c r="Q3" s="154"/>
      <c r="R3" s="154"/>
      <c r="S3" s="154"/>
      <c r="T3" s="154"/>
      <c r="U3" s="154"/>
      <c r="V3" s="154"/>
      <c r="W3" s="154"/>
      <c r="X3" s="154"/>
      <c r="Y3" s="154"/>
      <c r="Z3" s="154"/>
      <c r="AA3" s="154"/>
      <c r="AB3" s="154"/>
      <c r="AC3" s="154"/>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row>
    <row r="4" spans="1:83" s="1" customFormat="1" ht="25.5" customHeight="1" x14ac:dyDescent="0.3">
      <c r="A4" s="6"/>
      <c r="B4" s="6"/>
      <c r="C4" s="13" t="s">
        <v>1</v>
      </c>
      <c r="D4" s="15">
        <v>6</v>
      </c>
      <c r="E4" s="14"/>
      <c r="F4" s="14"/>
      <c r="G4" s="14"/>
      <c r="H4" s="14"/>
      <c r="I4" s="103" t="s">
        <v>138</v>
      </c>
      <c r="J4" s="15"/>
      <c r="K4" s="15"/>
      <c r="L4" s="15"/>
      <c r="M4" s="15"/>
      <c r="N4" s="15"/>
      <c r="O4" s="15"/>
      <c r="P4" s="15"/>
      <c r="Q4" s="15"/>
      <c r="R4" s="15"/>
      <c r="S4" s="15"/>
      <c r="T4" s="15"/>
      <c r="U4" s="15"/>
      <c r="V4" s="15"/>
      <c r="W4" s="15"/>
      <c r="X4" s="15"/>
      <c r="Y4" s="15"/>
      <c r="Z4" s="15"/>
      <c r="AA4" s="15"/>
      <c r="AB4" s="15"/>
      <c r="AC4" s="15"/>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83" ht="25.5" customHeight="1" x14ac:dyDescent="0.3">
      <c r="A5" s="3"/>
      <c r="B5" s="3"/>
      <c r="C5" s="14"/>
      <c r="D5" s="14"/>
      <c r="E5" s="14"/>
      <c r="F5" s="14"/>
      <c r="G5" s="14"/>
      <c r="H5" s="14"/>
      <c r="I5" s="15"/>
      <c r="J5" s="15"/>
      <c r="K5" s="15"/>
      <c r="L5" s="15"/>
      <c r="M5" s="15"/>
      <c r="N5" s="15"/>
      <c r="O5" s="15"/>
      <c r="P5" s="15"/>
      <c r="Q5" s="15"/>
      <c r="R5" s="15"/>
      <c r="S5" s="15"/>
      <c r="T5" s="15"/>
      <c r="U5" s="15"/>
      <c r="V5" s="15"/>
      <c r="W5" s="15"/>
      <c r="X5" s="15"/>
      <c r="Y5" s="15"/>
      <c r="Z5" s="15"/>
      <c r="AA5" s="15"/>
      <c r="AB5" s="15"/>
      <c r="AC5" s="15"/>
      <c r="AD5" s="4"/>
      <c r="AE5" s="155" t="s">
        <v>2</v>
      </c>
      <c r="AF5" s="156"/>
      <c r="AG5" s="156"/>
      <c r="AH5" s="156"/>
      <c r="AI5" s="156"/>
      <c r="AJ5" s="156"/>
      <c r="AK5" s="156"/>
      <c r="AL5" s="156"/>
      <c r="AM5" s="156"/>
      <c r="AN5" s="157"/>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3"/>
      <c r="BS5" s="3"/>
      <c r="BT5" s="3"/>
      <c r="BU5" s="3"/>
      <c r="BV5" s="3"/>
    </row>
    <row r="6" spans="1:83" ht="25.5" customHeight="1" x14ac:dyDescent="0.3">
      <c r="A6" s="3"/>
      <c r="B6" s="3"/>
      <c r="C6" s="13" t="s">
        <v>3</v>
      </c>
      <c r="D6" s="14" t="s">
        <v>149</v>
      </c>
      <c r="E6" s="13"/>
      <c r="F6" s="13"/>
      <c r="G6" s="13"/>
      <c r="H6" s="13"/>
      <c r="J6" s="14"/>
      <c r="K6" s="14"/>
      <c r="L6" s="14"/>
      <c r="M6" s="14"/>
      <c r="N6" s="14"/>
      <c r="O6" s="14"/>
      <c r="P6" s="164" t="s">
        <v>139</v>
      </c>
      <c r="Q6" s="164"/>
      <c r="R6" s="164"/>
      <c r="S6" s="164"/>
      <c r="T6" s="164"/>
      <c r="U6" s="164"/>
      <c r="V6" s="164"/>
      <c r="W6" s="164"/>
      <c r="X6" s="14"/>
      <c r="Y6" s="14"/>
      <c r="Z6" s="14"/>
      <c r="AA6" s="14"/>
      <c r="AB6" s="14"/>
      <c r="AC6" s="14"/>
      <c r="AD6" s="4"/>
      <c r="AE6" s="158" t="s">
        <v>4</v>
      </c>
      <c r="AF6" s="159"/>
      <c r="AG6" s="159"/>
      <c r="AH6" s="159"/>
      <c r="AI6" s="159"/>
      <c r="AJ6" s="159"/>
      <c r="AK6" s="159"/>
      <c r="AL6" s="159"/>
      <c r="AM6" s="159"/>
      <c r="AN6" s="160"/>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3"/>
      <c r="BS6" s="3"/>
      <c r="BT6" s="3"/>
      <c r="BU6" s="3"/>
      <c r="BV6" s="3"/>
    </row>
    <row r="7" spans="1:83" ht="25.5" customHeight="1" x14ac:dyDescent="0.3">
      <c r="A7" s="3"/>
      <c r="B7" s="3"/>
      <c r="C7" s="14"/>
      <c r="D7" s="14"/>
      <c r="E7" s="14"/>
      <c r="F7" s="14"/>
      <c r="G7" s="14"/>
      <c r="H7" s="14"/>
      <c r="I7" s="14"/>
      <c r="J7" s="14"/>
      <c r="K7" s="14"/>
      <c r="L7" s="14"/>
      <c r="M7" s="14"/>
      <c r="N7" s="14"/>
      <c r="O7" s="14"/>
      <c r="P7" s="164"/>
      <c r="Q7" s="164"/>
      <c r="R7" s="164"/>
      <c r="S7" s="164"/>
      <c r="T7" s="164"/>
      <c r="U7" s="164"/>
      <c r="V7" s="164"/>
      <c r="W7" s="164"/>
      <c r="X7" s="14"/>
      <c r="Y7" s="14"/>
      <c r="Z7" s="14"/>
      <c r="AA7" s="14"/>
      <c r="AB7" s="14"/>
      <c r="AC7" s="14"/>
      <c r="AD7" s="4"/>
      <c r="AE7" s="161" t="s">
        <v>5</v>
      </c>
      <c r="AF7" s="162"/>
      <c r="AG7" s="162"/>
      <c r="AH7" s="162"/>
      <c r="AI7" s="162"/>
      <c r="AJ7" s="162"/>
      <c r="AK7" s="162"/>
      <c r="AL7" s="162"/>
      <c r="AM7" s="162"/>
      <c r="AN7" s="163"/>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3"/>
      <c r="BS7" s="3"/>
      <c r="BT7" s="3"/>
      <c r="BU7" s="3"/>
      <c r="BV7" s="3"/>
    </row>
    <row r="8" spans="1:83" ht="25.5" customHeight="1" x14ac:dyDescent="0.3">
      <c r="A8" s="3"/>
      <c r="B8" s="3"/>
      <c r="C8" s="14"/>
      <c r="D8" s="14"/>
      <c r="E8" s="14"/>
      <c r="F8" s="14"/>
      <c r="G8" s="14"/>
      <c r="H8" s="14"/>
      <c r="I8" s="15"/>
      <c r="J8" s="15"/>
      <c r="K8" s="15"/>
      <c r="L8" s="15"/>
      <c r="M8" s="15"/>
      <c r="N8" s="15"/>
      <c r="O8" s="15"/>
      <c r="P8" s="164"/>
      <c r="Q8" s="164"/>
      <c r="R8" s="164"/>
      <c r="S8" s="164"/>
      <c r="T8" s="164"/>
      <c r="U8" s="164"/>
      <c r="V8" s="164"/>
      <c r="W8" s="164"/>
      <c r="X8" s="15"/>
      <c r="Y8" s="15"/>
      <c r="Z8" s="15"/>
      <c r="AA8" s="15"/>
      <c r="AB8" s="15"/>
      <c r="AC8" s="15"/>
      <c r="AD8" s="4"/>
      <c r="AE8" s="96"/>
      <c r="AF8" s="97"/>
      <c r="AG8" s="97"/>
      <c r="AH8" s="97"/>
      <c r="AI8" s="97"/>
      <c r="AJ8" s="97"/>
      <c r="AK8" s="97"/>
      <c r="AL8" s="97"/>
      <c r="AM8" s="97"/>
      <c r="AN8" s="98"/>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3"/>
      <c r="BS8" s="3"/>
      <c r="BT8" s="3"/>
      <c r="BU8" s="3"/>
      <c r="BV8" s="3"/>
    </row>
    <row r="9" spans="1:83" ht="25.5" customHeight="1" x14ac:dyDescent="0.3">
      <c r="A9" s="3"/>
      <c r="B9" s="3"/>
      <c r="C9" s="14" t="s">
        <v>141</v>
      </c>
      <c r="D9" s="14"/>
      <c r="E9" s="14"/>
      <c r="F9" s="14"/>
      <c r="G9" s="14"/>
      <c r="H9" s="14"/>
      <c r="I9" s="153">
        <v>35</v>
      </c>
      <c r="J9" s="104" t="s">
        <v>140</v>
      </c>
      <c r="L9" s="15"/>
      <c r="M9" s="15"/>
      <c r="N9" s="15"/>
      <c r="O9" s="15"/>
      <c r="P9" s="164"/>
      <c r="Q9" s="164"/>
      <c r="R9" s="164"/>
      <c r="S9" s="164"/>
      <c r="T9" s="164"/>
      <c r="U9" s="164"/>
      <c r="V9" s="164"/>
      <c r="W9" s="164"/>
      <c r="X9" s="15"/>
      <c r="Y9" s="15"/>
      <c r="Z9" s="15"/>
      <c r="AA9" s="15"/>
      <c r="AB9" s="15"/>
      <c r="AC9" s="15"/>
      <c r="AD9" s="4"/>
      <c r="AE9" s="166" t="s">
        <v>6</v>
      </c>
      <c r="AF9" s="167"/>
      <c r="AG9" s="167"/>
      <c r="AH9" s="167"/>
      <c r="AI9" s="167"/>
      <c r="AJ9" s="167"/>
      <c r="AK9" s="167"/>
      <c r="AL9" s="167"/>
      <c r="AM9" s="167"/>
      <c r="AN9" s="168"/>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3"/>
      <c r="BS9" s="3"/>
      <c r="BT9" s="3"/>
      <c r="BU9" s="3"/>
      <c r="BV9" s="3"/>
    </row>
    <row r="10" spans="1:83" ht="25.5" customHeight="1" x14ac:dyDescent="0.3">
      <c r="A10" s="3"/>
      <c r="B10" s="3"/>
      <c r="C10" s="14" t="s">
        <v>7</v>
      </c>
      <c r="D10" s="14"/>
      <c r="E10" s="14"/>
      <c r="F10" s="14"/>
      <c r="G10" s="14"/>
      <c r="H10" s="14"/>
      <c r="I10" s="182">
        <f>47*6*I9/12</f>
        <v>822.5</v>
      </c>
      <c r="J10" s="14"/>
      <c r="K10" s="90"/>
      <c r="L10" s="90"/>
      <c r="M10" s="90"/>
      <c r="N10" s="90"/>
      <c r="O10" s="90"/>
      <c r="P10" s="164"/>
      <c r="Q10" s="164"/>
      <c r="R10" s="164"/>
      <c r="S10" s="164"/>
      <c r="T10" s="164"/>
      <c r="U10" s="164"/>
      <c r="V10" s="164"/>
      <c r="W10" s="164"/>
      <c r="X10" s="90"/>
      <c r="Y10" s="90"/>
      <c r="Z10" s="90"/>
      <c r="AA10" s="90"/>
      <c r="AB10" s="90"/>
      <c r="AC10" s="90"/>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3"/>
      <c r="BS10" s="3"/>
      <c r="BT10" s="3"/>
      <c r="BU10" s="3"/>
      <c r="BV10" s="3"/>
    </row>
    <row r="11" spans="1:83" ht="25.5" customHeight="1" x14ac:dyDescent="0.3">
      <c r="A11" s="3"/>
      <c r="B11" s="3"/>
      <c r="C11" s="14" t="s">
        <v>8</v>
      </c>
      <c r="D11" s="14"/>
      <c r="E11" s="14"/>
      <c r="F11" s="14"/>
      <c r="G11" s="14"/>
      <c r="H11" s="14"/>
      <c r="I11" s="182">
        <f>I30</f>
        <v>822.5</v>
      </c>
      <c r="J11" s="14"/>
      <c r="K11" s="90"/>
      <c r="L11" s="90"/>
      <c r="M11" s="90"/>
      <c r="N11" s="90"/>
      <c r="O11" s="90"/>
      <c r="P11" s="164"/>
      <c r="Q11" s="164"/>
      <c r="R11" s="164"/>
      <c r="S11" s="164"/>
      <c r="T11" s="164"/>
      <c r="U11" s="164"/>
      <c r="V11" s="164"/>
      <c r="W11" s="164"/>
      <c r="X11" s="90"/>
      <c r="Y11" s="90"/>
      <c r="Z11" s="90"/>
      <c r="AA11" s="90"/>
      <c r="AB11" s="90"/>
      <c r="AC11" s="90"/>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3"/>
      <c r="BS11" s="3"/>
      <c r="BT11" s="3"/>
      <c r="BU11" s="3"/>
      <c r="BV11" s="3"/>
    </row>
    <row r="12" spans="1:83"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3"/>
      <c r="BS12" s="3"/>
      <c r="BT12" s="3"/>
      <c r="BU12" s="3"/>
      <c r="BV12" s="3"/>
    </row>
    <row r="13" spans="1:83"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3"/>
      <c r="BS13" s="3"/>
      <c r="BT13" s="3"/>
      <c r="BU13" s="3"/>
      <c r="BV13" s="3"/>
    </row>
    <row r="14" spans="1:83" ht="377.45" customHeight="1" x14ac:dyDescent="0.25">
      <c r="A14" s="3"/>
      <c r="B14" s="3"/>
      <c r="C14" s="93" t="s">
        <v>9</v>
      </c>
      <c r="D14" s="17" t="s">
        <v>10</v>
      </c>
      <c r="E14" s="91" t="s">
        <v>11</v>
      </c>
      <c r="F14" s="91" t="s">
        <v>12</v>
      </c>
      <c r="G14" s="91" t="s">
        <v>13</v>
      </c>
      <c r="H14" s="94" t="s">
        <v>14</v>
      </c>
      <c r="I14" s="94" t="s">
        <v>15</v>
      </c>
      <c r="J14" s="89" t="s">
        <v>16</v>
      </c>
      <c r="K14" s="89" t="s">
        <v>17</v>
      </c>
      <c r="L14" s="89" t="s">
        <v>18</v>
      </c>
      <c r="M14" s="89" t="s">
        <v>19</v>
      </c>
      <c r="N14" s="92" t="s">
        <v>20</v>
      </c>
      <c r="O14" s="92" t="s">
        <v>21</v>
      </c>
      <c r="P14" s="89" t="s">
        <v>22</v>
      </c>
      <c r="Q14" s="89" t="s">
        <v>23</v>
      </c>
      <c r="R14" s="89" t="s">
        <v>24</v>
      </c>
      <c r="S14" s="89" t="s">
        <v>25</v>
      </c>
      <c r="T14" s="95" t="s">
        <v>26</v>
      </c>
      <c r="U14" s="169" t="s">
        <v>27</v>
      </c>
      <c r="V14" s="170"/>
      <c r="W14" s="171"/>
      <c r="X14" s="24" t="s">
        <v>28</v>
      </c>
      <c r="Y14" s="24" t="s">
        <v>29</v>
      </c>
      <c r="Z14" s="24" t="s">
        <v>30</v>
      </c>
      <c r="AA14" s="24" t="s">
        <v>31</v>
      </c>
      <c r="AB14" s="24" t="s">
        <v>32</v>
      </c>
      <c r="AC14" s="24" t="s">
        <v>33</v>
      </c>
      <c r="AD14" s="24" t="s">
        <v>34</v>
      </c>
      <c r="AE14" s="24" t="s">
        <v>35</v>
      </c>
      <c r="AF14" s="24" t="s">
        <v>36</v>
      </c>
      <c r="AG14" s="24" t="s">
        <v>37</v>
      </c>
      <c r="AH14" s="24" t="s">
        <v>38</v>
      </c>
      <c r="AI14" s="24" t="s">
        <v>39</v>
      </c>
      <c r="AJ14" s="24" t="s">
        <v>40</v>
      </c>
      <c r="AK14" s="24" t="s">
        <v>41</v>
      </c>
      <c r="AL14" s="24" t="s">
        <v>42</v>
      </c>
      <c r="AM14" s="24" t="s">
        <v>43</v>
      </c>
      <c r="AN14" s="24" t="s">
        <v>44</v>
      </c>
      <c r="AO14" s="24" t="s">
        <v>45</v>
      </c>
      <c r="AP14" s="24" t="s">
        <v>46</v>
      </c>
      <c r="AQ14" s="24" t="s">
        <v>47</v>
      </c>
      <c r="AR14" s="24" t="s">
        <v>48</v>
      </c>
      <c r="AS14" s="24" t="s">
        <v>49</v>
      </c>
      <c r="AT14" s="24" t="s">
        <v>50</v>
      </c>
      <c r="AU14" s="24" t="s">
        <v>51</v>
      </c>
      <c r="AV14" s="24" t="s">
        <v>52</v>
      </c>
      <c r="AW14" s="24" t="s">
        <v>53</v>
      </c>
      <c r="AX14" s="24" t="s">
        <v>54</v>
      </c>
      <c r="AY14" s="24" t="s">
        <v>55</v>
      </c>
      <c r="AZ14" s="24" t="s">
        <v>56</v>
      </c>
      <c r="BA14" s="24" t="s">
        <v>57</v>
      </c>
      <c r="BB14" s="24" t="s">
        <v>58</v>
      </c>
      <c r="BC14" s="24" t="s">
        <v>59</v>
      </c>
      <c r="BD14" s="24" t="s">
        <v>60</v>
      </c>
      <c r="BE14" s="24" t="s">
        <v>61</v>
      </c>
      <c r="BF14" s="24" t="s">
        <v>62</v>
      </c>
      <c r="BG14" s="24" t="s">
        <v>63</v>
      </c>
      <c r="BH14" s="24" t="s">
        <v>64</v>
      </c>
      <c r="BI14" s="24" t="s">
        <v>65</v>
      </c>
      <c r="BJ14" s="24" t="s">
        <v>66</v>
      </c>
      <c r="BK14" s="24" t="s">
        <v>67</v>
      </c>
      <c r="BL14" s="24" t="s">
        <v>68</v>
      </c>
      <c r="BM14" s="24" t="s">
        <v>69</v>
      </c>
      <c r="BN14" s="24" t="s">
        <v>70</v>
      </c>
      <c r="BO14" s="24" t="s">
        <v>71</v>
      </c>
      <c r="BP14" s="24" t="s">
        <v>72</v>
      </c>
      <c r="BQ14" s="24" t="s">
        <v>73</v>
      </c>
      <c r="BR14" s="24" t="s">
        <v>74</v>
      </c>
      <c r="BS14" s="24" t="s">
        <v>75</v>
      </c>
      <c r="BT14" s="24" t="s">
        <v>76</v>
      </c>
      <c r="BU14" s="24" t="s">
        <v>77</v>
      </c>
      <c r="BV14" s="24" t="s">
        <v>78</v>
      </c>
      <c r="BW14" s="24" t="s">
        <v>79</v>
      </c>
      <c r="BX14" s="24" t="s">
        <v>80</v>
      </c>
      <c r="BY14" s="24" t="s">
        <v>81</v>
      </c>
      <c r="BZ14" s="24" t="s">
        <v>82</v>
      </c>
      <c r="CA14" s="24" t="s">
        <v>83</v>
      </c>
      <c r="CB14" s="24" t="s">
        <v>84</v>
      </c>
      <c r="CC14" s="24" t="s">
        <v>85</v>
      </c>
      <c r="CD14" s="24" t="s">
        <v>86</v>
      </c>
      <c r="CE14" s="24" t="s">
        <v>87</v>
      </c>
    </row>
    <row r="15" spans="1:83" ht="23.45" customHeight="1" x14ac:dyDescent="0.25">
      <c r="A15" s="3"/>
      <c r="B15" s="3"/>
      <c r="C15" s="8"/>
      <c r="D15" s="16"/>
      <c r="E15" s="16"/>
      <c r="F15" s="16"/>
      <c r="G15" s="16"/>
      <c r="H15" s="16"/>
      <c r="I15" s="9"/>
      <c r="J15" s="9"/>
      <c r="K15" s="9"/>
      <c r="L15" s="9"/>
      <c r="M15" s="9"/>
      <c r="N15" s="9"/>
      <c r="O15" s="9"/>
      <c r="P15" s="9"/>
      <c r="Q15" s="9"/>
      <c r="R15" s="9"/>
      <c r="S15" s="9"/>
      <c r="T15" s="9"/>
      <c r="U15" s="102" t="s">
        <v>88</v>
      </c>
      <c r="V15" s="101" t="s">
        <v>89</v>
      </c>
      <c r="W15" s="101" t="s">
        <v>90</v>
      </c>
      <c r="X15" s="10"/>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2"/>
    </row>
    <row r="16" spans="1:83" ht="138.75" customHeight="1" x14ac:dyDescent="0.25">
      <c r="A16" s="3"/>
      <c r="B16" s="165" t="s">
        <v>91</v>
      </c>
      <c r="C16" s="121" t="s">
        <v>92</v>
      </c>
      <c r="D16" s="20">
        <v>20</v>
      </c>
      <c r="E16" s="20">
        <v>1</v>
      </c>
      <c r="F16" s="20">
        <v>4</v>
      </c>
      <c r="G16" s="20"/>
      <c r="H16" s="20"/>
      <c r="I16" s="140">
        <f>(($D16/(SUM($D$16:$D$27)))*($I$10))-H16</f>
        <v>54.833333333333336</v>
      </c>
      <c r="J16" s="141">
        <v>5</v>
      </c>
      <c r="K16" s="141">
        <v>20</v>
      </c>
      <c r="L16" s="141">
        <v>2</v>
      </c>
      <c r="M16" s="141">
        <v>10</v>
      </c>
      <c r="N16" s="141">
        <v>3</v>
      </c>
      <c r="O16" s="141">
        <v>0</v>
      </c>
      <c r="P16" s="141">
        <v>0</v>
      </c>
      <c r="Q16" s="141">
        <v>0</v>
      </c>
      <c r="R16" s="141">
        <v>0</v>
      </c>
      <c r="S16" s="141">
        <f>(I16-(SUM(J16:R16)))/2</f>
        <v>7.4166666666666679</v>
      </c>
      <c r="T16" s="141">
        <f>(I16-(SUM(J16:R16)))/2</f>
        <v>7.4166666666666679</v>
      </c>
      <c r="U16" s="145" t="s">
        <v>93</v>
      </c>
      <c r="V16" s="146" t="s">
        <v>94</v>
      </c>
      <c r="W16" s="147" t="s">
        <v>95</v>
      </c>
      <c r="X16" s="28"/>
      <c r="Y16" s="29"/>
      <c r="Z16" s="30"/>
      <c r="AA16" s="31"/>
      <c r="AB16" s="29"/>
      <c r="AC16" s="31"/>
      <c r="AD16" s="31"/>
      <c r="AE16" s="29"/>
      <c r="AF16" s="31"/>
      <c r="AG16" s="31"/>
      <c r="AH16" s="31"/>
      <c r="AI16" s="30"/>
      <c r="AJ16" s="31"/>
      <c r="AK16" s="31"/>
      <c r="AL16" s="31"/>
      <c r="AM16" s="29"/>
      <c r="AN16" s="31"/>
      <c r="AO16" s="31"/>
      <c r="AP16" s="31"/>
      <c r="AQ16" s="30"/>
      <c r="AR16" s="29"/>
      <c r="AS16" s="31"/>
      <c r="AT16" s="31"/>
      <c r="AU16" s="31"/>
      <c r="AV16" s="31"/>
      <c r="AW16" s="32"/>
      <c r="AX16" s="31"/>
      <c r="AY16" s="31"/>
      <c r="AZ16" s="31"/>
      <c r="BA16" s="31"/>
      <c r="BB16" s="30"/>
      <c r="BC16" s="31"/>
      <c r="BD16" s="31"/>
      <c r="BE16" s="31"/>
      <c r="BF16" s="31"/>
      <c r="BG16" s="31"/>
      <c r="BH16" s="31"/>
      <c r="BI16" s="31"/>
      <c r="BJ16" s="32"/>
      <c r="BK16" s="31"/>
      <c r="BL16" s="31"/>
      <c r="BM16" s="30"/>
      <c r="BN16" s="31"/>
      <c r="BO16" s="29"/>
      <c r="BP16" s="31"/>
      <c r="BQ16" s="31"/>
      <c r="BR16" s="31"/>
      <c r="BS16" s="31"/>
      <c r="BT16" s="30"/>
      <c r="BU16" s="31"/>
      <c r="BV16" s="32"/>
      <c r="BW16" s="31"/>
      <c r="BX16" s="31"/>
      <c r="BY16" s="31"/>
      <c r="BZ16" s="31"/>
      <c r="CA16" s="31"/>
      <c r="CB16" s="31"/>
      <c r="CC16" s="31"/>
      <c r="CD16" s="31"/>
      <c r="CE16" s="33"/>
    </row>
    <row r="17" spans="1:84" ht="102" customHeight="1" x14ac:dyDescent="0.25">
      <c r="A17" s="3"/>
      <c r="B17" s="165"/>
      <c r="C17" s="121" t="s">
        <v>96</v>
      </c>
      <c r="D17" s="20">
        <v>40</v>
      </c>
      <c r="E17" s="20">
        <v>5</v>
      </c>
      <c r="F17" s="20">
        <v>13</v>
      </c>
      <c r="G17" s="20"/>
      <c r="H17" s="20"/>
      <c r="I17" s="140">
        <f>(($D17/(SUM($D$16:$D$27)))*($I$10))-H17</f>
        <v>109.66666666666667</v>
      </c>
      <c r="J17" s="140">
        <v>10</v>
      </c>
      <c r="K17" s="140">
        <v>40</v>
      </c>
      <c r="L17" s="140">
        <v>4</v>
      </c>
      <c r="M17" s="140">
        <v>21</v>
      </c>
      <c r="N17" s="140">
        <v>5</v>
      </c>
      <c r="O17" s="140">
        <v>0</v>
      </c>
      <c r="P17" s="140">
        <v>0</v>
      </c>
      <c r="Q17" s="140">
        <v>0</v>
      </c>
      <c r="R17" s="140">
        <v>0</v>
      </c>
      <c r="S17" s="141">
        <f>(I17-(SUM(J17:R17)))/2</f>
        <v>14.833333333333336</v>
      </c>
      <c r="T17" s="141">
        <f>(I17-(SUM(J17:R17)))/2</f>
        <v>14.833333333333336</v>
      </c>
      <c r="U17" s="145" t="s">
        <v>97</v>
      </c>
      <c r="V17" s="146" t="s">
        <v>98</v>
      </c>
      <c r="W17" s="147" t="s">
        <v>99</v>
      </c>
      <c r="X17" s="34"/>
      <c r="Y17" s="35"/>
      <c r="Z17" s="36"/>
      <c r="AA17" s="37"/>
      <c r="AB17" s="35"/>
      <c r="AC17" s="38"/>
      <c r="AD17" s="35"/>
      <c r="AE17" s="36"/>
      <c r="AF17" s="35"/>
      <c r="AG17" s="35"/>
      <c r="AH17" s="35"/>
      <c r="AI17" s="35"/>
      <c r="AJ17" s="35"/>
      <c r="AK17" s="35"/>
      <c r="AL17" s="35"/>
      <c r="AM17" s="36"/>
      <c r="AN17" s="38"/>
      <c r="AO17" s="37"/>
      <c r="AP17" s="35"/>
      <c r="AQ17" s="38"/>
      <c r="AR17" s="35"/>
      <c r="AS17" s="35"/>
      <c r="AT17" s="37"/>
      <c r="AU17" s="35"/>
      <c r="AV17" s="38"/>
      <c r="AW17" s="38"/>
      <c r="AX17" s="35"/>
      <c r="AY17" s="35"/>
      <c r="AZ17" s="37"/>
      <c r="BA17" s="36"/>
      <c r="BB17" s="36"/>
      <c r="BC17" s="35"/>
      <c r="BD17" s="35"/>
      <c r="BE17" s="35"/>
      <c r="BF17" s="37"/>
      <c r="BG17" s="37"/>
      <c r="BH17" s="35"/>
      <c r="BI17" s="37"/>
      <c r="BJ17" s="38"/>
      <c r="BK17" s="37"/>
      <c r="BL17" s="35"/>
      <c r="BM17" s="38"/>
      <c r="BN17" s="35"/>
      <c r="BO17" s="36"/>
      <c r="BP17" s="36"/>
      <c r="BQ17" s="35"/>
      <c r="BR17" s="35"/>
      <c r="BS17" s="38"/>
      <c r="BT17" s="38"/>
      <c r="BU17" s="35"/>
      <c r="BV17" s="35"/>
      <c r="BW17" s="35"/>
      <c r="BX17" s="35"/>
      <c r="BY17" s="35"/>
      <c r="BZ17" s="35"/>
      <c r="CA17" s="35"/>
      <c r="CB17" s="35"/>
      <c r="CC17" s="35"/>
      <c r="CD17" s="35"/>
      <c r="CE17" s="39"/>
    </row>
    <row r="18" spans="1:84" ht="109.5" customHeight="1" x14ac:dyDescent="0.25">
      <c r="A18" s="3"/>
      <c r="B18" s="165"/>
      <c r="C18" s="121" t="s">
        <v>100</v>
      </c>
      <c r="D18" s="20">
        <v>40</v>
      </c>
      <c r="E18" s="20">
        <v>3</v>
      </c>
      <c r="F18" s="20">
        <v>14</v>
      </c>
      <c r="G18" s="20"/>
      <c r="H18" s="20"/>
      <c r="I18" s="140">
        <f>(($D18/(SUM($D$16:$D$27)))*($I$10))-H18</f>
        <v>109.66666666666667</v>
      </c>
      <c r="J18" s="140">
        <v>10</v>
      </c>
      <c r="K18" s="140">
        <v>40</v>
      </c>
      <c r="L18" s="140">
        <v>4</v>
      </c>
      <c r="M18" s="140">
        <v>21</v>
      </c>
      <c r="N18" s="140">
        <v>5</v>
      </c>
      <c r="O18" s="140">
        <v>0</v>
      </c>
      <c r="P18" s="140">
        <v>0</v>
      </c>
      <c r="Q18" s="140">
        <v>0</v>
      </c>
      <c r="R18" s="140">
        <v>0</v>
      </c>
      <c r="S18" s="141">
        <f>(I18-(SUM(J18:R18)))/2</f>
        <v>14.833333333333336</v>
      </c>
      <c r="T18" s="141">
        <f>(I18-(SUM(J18:R18)))/2</f>
        <v>14.833333333333336</v>
      </c>
      <c r="U18" s="145" t="s">
        <v>101</v>
      </c>
      <c r="V18" s="146" t="s">
        <v>102</v>
      </c>
      <c r="W18" s="147" t="s">
        <v>103</v>
      </c>
      <c r="X18" s="40"/>
      <c r="Y18" s="41"/>
      <c r="Z18" s="42"/>
      <c r="AA18" s="42"/>
      <c r="AB18" s="43"/>
      <c r="AC18" s="43"/>
      <c r="AD18" s="43"/>
      <c r="AE18" s="44"/>
      <c r="AF18" s="43"/>
      <c r="AG18" s="43"/>
      <c r="AH18" s="42"/>
      <c r="AI18" s="41"/>
      <c r="AJ18" s="44"/>
      <c r="AK18" s="43"/>
      <c r="AL18" s="43"/>
      <c r="AM18" s="42"/>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2"/>
      <c r="BR18" s="44"/>
      <c r="BS18" s="42"/>
      <c r="BT18" s="44"/>
      <c r="BU18" s="43"/>
      <c r="BV18" s="44"/>
      <c r="BW18" s="44"/>
      <c r="BX18" s="43"/>
      <c r="BY18" s="44"/>
      <c r="BZ18" s="42"/>
      <c r="CA18" s="44"/>
      <c r="CB18" s="42"/>
      <c r="CC18" s="42"/>
      <c r="CD18" s="44"/>
      <c r="CE18" s="45"/>
    </row>
    <row r="19" spans="1:84" ht="116.45" customHeight="1" x14ac:dyDescent="0.25">
      <c r="A19" s="3"/>
      <c r="B19" s="165"/>
      <c r="C19" s="121" t="s">
        <v>104</v>
      </c>
      <c r="D19" s="20">
        <v>20</v>
      </c>
      <c r="E19" s="20">
        <v>1</v>
      </c>
      <c r="F19" s="20">
        <v>13</v>
      </c>
      <c r="G19" s="20"/>
      <c r="H19" s="20"/>
      <c r="I19" s="140">
        <f>(($D19/(SUM($D$16:$D$27)))*($I$10))-H19</f>
        <v>54.833333333333336</v>
      </c>
      <c r="J19" s="141">
        <v>5</v>
      </c>
      <c r="K19" s="141">
        <v>20</v>
      </c>
      <c r="L19" s="141">
        <v>2</v>
      </c>
      <c r="M19" s="141">
        <v>10</v>
      </c>
      <c r="N19" s="141">
        <v>3</v>
      </c>
      <c r="O19" s="140">
        <v>0</v>
      </c>
      <c r="P19" s="140">
        <v>0</v>
      </c>
      <c r="Q19" s="140">
        <v>0</v>
      </c>
      <c r="R19" s="140">
        <v>0</v>
      </c>
      <c r="S19" s="141">
        <f>(I19-(SUM(J19:R19)))/2</f>
        <v>7.4166666666666679</v>
      </c>
      <c r="T19" s="141">
        <f>(I19-(SUM(J19:R19)))/2</f>
        <v>7.4166666666666679</v>
      </c>
      <c r="U19" s="145" t="s">
        <v>105</v>
      </c>
      <c r="V19" s="146" t="s">
        <v>106</v>
      </c>
      <c r="W19" s="147" t="s">
        <v>107</v>
      </c>
      <c r="X19" s="46"/>
      <c r="Y19" s="47"/>
      <c r="Z19" s="47"/>
      <c r="AA19" s="48"/>
      <c r="AB19" s="47"/>
      <c r="AC19" s="47"/>
      <c r="AD19" s="47"/>
      <c r="AE19" s="48"/>
      <c r="AF19" s="47"/>
      <c r="AG19" s="48"/>
      <c r="AH19" s="47"/>
      <c r="AI19" s="48"/>
      <c r="AJ19" s="48"/>
      <c r="AK19" s="48"/>
      <c r="AL19" s="48"/>
      <c r="AM19" s="48"/>
      <c r="AN19" s="48"/>
      <c r="AO19" s="47"/>
      <c r="AP19" s="48"/>
      <c r="AQ19" s="48"/>
      <c r="AR19" s="48"/>
      <c r="AS19" s="48"/>
      <c r="AT19" s="48"/>
      <c r="AU19" s="49"/>
      <c r="AV19" s="48"/>
      <c r="AW19" s="48"/>
      <c r="AX19" s="49"/>
      <c r="AY19" s="49"/>
      <c r="AZ19" s="48"/>
      <c r="BA19" s="48"/>
      <c r="BB19" s="47"/>
      <c r="BC19" s="47"/>
      <c r="BD19" s="48"/>
      <c r="BE19" s="47"/>
      <c r="BF19" s="48"/>
      <c r="BG19" s="48"/>
      <c r="BH19" s="48"/>
      <c r="BI19" s="48"/>
      <c r="BJ19" s="48"/>
      <c r="BK19" s="48"/>
      <c r="BL19" s="48"/>
      <c r="BM19" s="48"/>
      <c r="BN19" s="48"/>
      <c r="BO19" s="48"/>
      <c r="BP19" s="48"/>
      <c r="BQ19" s="48"/>
      <c r="BR19" s="48"/>
      <c r="BS19" s="48"/>
      <c r="BT19" s="49"/>
      <c r="BU19" s="47"/>
      <c r="BV19" s="48"/>
      <c r="BW19" s="47"/>
      <c r="BX19" s="50"/>
      <c r="BY19" s="49"/>
      <c r="BZ19" s="50"/>
      <c r="CA19" s="50"/>
      <c r="CB19" s="47"/>
      <c r="CC19" s="50"/>
      <c r="CD19" s="50"/>
      <c r="CE19" s="51"/>
    </row>
    <row r="20" spans="1:84" ht="23.1" customHeight="1" x14ac:dyDescent="0.25">
      <c r="A20" s="3"/>
      <c r="B20" s="3"/>
      <c r="C20" s="148"/>
      <c r="D20" s="21"/>
      <c r="E20" s="21"/>
      <c r="F20" s="21"/>
      <c r="G20" s="21"/>
      <c r="H20" s="21"/>
      <c r="I20" s="152"/>
      <c r="J20" s="152"/>
      <c r="K20" s="152"/>
      <c r="L20" s="152"/>
      <c r="M20" s="152"/>
      <c r="N20" s="152"/>
      <c r="O20" s="152"/>
      <c r="P20" s="152"/>
      <c r="Q20" s="152"/>
      <c r="R20" s="152"/>
      <c r="S20" s="152"/>
      <c r="T20" s="152"/>
      <c r="U20" s="102" t="s">
        <v>88</v>
      </c>
      <c r="V20" s="101" t="s">
        <v>89</v>
      </c>
      <c r="W20" s="101" t="s">
        <v>90</v>
      </c>
      <c r="X20" s="25"/>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7"/>
    </row>
    <row r="21" spans="1:84" ht="198.95" customHeight="1" x14ac:dyDescent="0.25">
      <c r="A21" s="3"/>
      <c r="B21" s="165" t="s">
        <v>108</v>
      </c>
      <c r="C21" s="121" t="s">
        <v>109</v>
      </c>
      <c r="D21" s="20">
        <v>20</v>
      </c>
      <c r="E21" s="20">
        <v>15</v>
      </c>
      <c r="F21" s="20">
        <v>29</v>
      </c>
      <c r="G21" s="20"/>
      <c r="H21" s="20"/>
      <c r="I21" s="140">
        <f>(($D21/(SUM($D$16:$D$27)))*($I$10))-H21</f>
        <v>54.833333333333336</v>
      </c>
      <c r="J21" s="141">
        <v>5</v>
      </c>
      <c r="K21" s="141">
        <v>20</v>
      </c>
      <c r="L21" s="141">
        <v>2</v>
      </c>
      <c r="M21" s="141">
        <v>10</v>
      </c>
      <c r="N21" s="141">
        <v>3</v>
      </c>
      <c r="O21" s="140">
        <v>0</v>
      </c>
      <c r="P21" s="140">
        <v>0</v>
      </c>
      <c r="Q21" s="140">
        <v>0</v>
      </c>
      <c r="R21" s="140">
        <v>0</v>
      </c>
      <c r="S21" s="141">
        <f>(I21-(SUM(J21:R21)))/2</f>
        <v>7.4166666666666679</v>
      </c>
      <c r="T21" s="141">
        <f>(I21-(SUM(J21:R21)))/2</f>
        <v>7.4166666666666679</v>
      </c>
      <c r="U21" s="145" t="s">
        <v>110</v>
      </c>
      <c r="V21" s="146" t="s">
        <v>111</v>
      </c>
      <c r="W21" s="147" t="s">
        <v>112</v>
      </c>
      <c r="X21" s="52"/>
      <c r="Y21" s="53"/>
      <c r="Z21" s="54"/>
      <c r="AA21" s="54"/>
      <c r="AB21" s="54"/>
      <c r="AC21" s="55"/>
      <c r="AD21" s="54"/>
      <c r="AE21" s="55"/>
      <c r="AF21" s="55"/>
      <c r="AG21" s="55"/>
      <c r="AH21" s="56"/>
      <c r="AI21" s="54"/>
      <c r="AJ21" s="57"/>
      <c r="AK21" s="55"/>
      <c r="AL21" s="54"/>
      <c r="AM21" s="54"/>
      <c r="AN21" s="57"/>
      <c r="AO21" s="54"/>
      <c r="AP21" s="55"/>
      <c r="AQ21" s="55"/>
      <c r="AR21" s="54"/>
      <c r="AS21" s="55"/>
      <c r="AT21" s="58"/>
      <c r="AU21" s="55"/>
      <c r="AV21" s="59"/>
      <c r="AW21" s="59"/>
      <c r="AX21" s="55"/>
      <c r="AY21" s="55"/>
      <c r="AZ21" s="53"/>
      <c r="BA21" s="54"/>
      <c r="BB21" s="54"/>
      <c r="BC21" s="54"/>
      <c r="BD21" s="54"/>
      <c r="BE21" s="54"/>
      <c r="BF21" s="54"/>
      <c r="BG21" s="54"/>
      <c r="BH21" s="54"/>
      <c r="BI21" s="54"/>
      <c r="BJ21" s="56"/>
      <c r="BK21" s="54"/>
      <c r="BL21" s="54"/>
      <c r="BM21" s="54"/>
      <c r="BN21" s="54"/>
      <c r="BO21" s="54"/>
      <c r="BP21" s="54"/>
      <c r="BQ21" s="54"/>
      <c r="BR21" s="54"/>
      <c r="BS21" s="54"/>
      <c r="BT21" s="55"/>
      <c r="BU21" s="55"/>
      <c r="BV21" s="54"/>
      <c r="BW21" s="54"/>
      <c r="BX21" s="54"/>
      <c r="BY21" s="54"/>
      <c r="BZ21" s="54"/>
      <c r="CA21" s="54"/>
      <c r="CB21" s="54"/>
      <c r="CC21" s="54"/>
      <c r="CD21" s="53"/>
      <c r="CE21" s="60"/>
    </row>
    <row r="22" spans="1:84" ht="174" customHeight="1" x14ac:dyDescent="0.25">
      <c r="A22" s="3"/>
      <c r="B22" s="165"/>
      <c r="C22" s="121" t="s">
        <v>113</v>
      </c>
      <c r="D22" s="20">
        <v>40</v>
      </c>
      <c r="E22" s="20">
        <v>18</v>
      </c>
      <c r="F22" s="20">
        <v>27</v>
      </c>
      <c r="G22" s="20"/>
      <c r="H22" s="20"/>
      <c r="I22" s="140">
        <f>(($D22/(SUM($D$16:$D$27)))*($I$10))-H22</f>
        <v>109.66666666666667</v>
      </c>
      <c r="J22" s="140">
        <v>10</v>
      </c>
      <c r="K22" s="140">
        <v>40</v>
      </c>
      <c r="L22" s="140">
        <v>4</v>
      </c>
      <c r="M22" s="140">
        <v>21</v>
      </c>
      <c r="N22" s="140">
        <v>5</v>
      </c>
      <c r="O22" s="140">
        <v>0</v>
      </c>
      <c r="P22" s="140">
        <v>0</v>
      </c>
      <c r="Q22" s="140">
        <v>0</v>
      </c>
      <c r="R22" s="140">
        <v>32</v>
      </c>
      <c r="S22" s="141">
        <v>0</v>
      </c>
      <c r="T22" s="141">
        <v>0</v>
      </c>
      <c r="U22" s="145" t="s">
        <v>114</v>
      </c>
      <c r="V22" s="146" t="s">
        <v>160</v>
      </c>
      <c r="W22" s="147" t="s">
        <v>115</v>
      </c>
      <c r="X22" s="61"/>
      <c r="Y22" s="62"/>
      <c r="Z22" s="62"/>
      <c r="AA22" s="62"/>
      <c r="AB22" s="63"/>
      <c r="AC22" s="62"/>
      <c r="AD22" s="63"/>
      <c r="AE22" s="62"/>
      <c r="AF22" s="62"/>
      <c r="AG22" s="62"/>
      <c r="AH22" s="62"/>
      <c r="AI22" s="64"/>
      <c r="AJ22" s="62"/>
      <c r="AK22" s="62"/>
      <c r="AL22" s="62"/>
      <c r="AM22" s="62"/>
      <c r="AN22" s="62"/>
      <c r="AO22" s="64"/>
      <c r="AP22" s="62"/>
      <c r="AQ22" s="62"/>
      <c r="AR22" s="64"/>
      <c r="AS22" s="64"/>
      <c r="AT22" s="62"/>
      <c r="AU22" s="62"/>
      <c r="AV22" s="64"/>
      <c r="AW22" s="64"/>
      <c r="AX22" s="62"/>
      <c r="AY22" s="62"/>
      <c r="AZ22" s="63"/>
      <c r="BA22" s="65"/>
      <c r="BB22" s="64"/>
      <c r="BC22" s="66"/>
      <c r="BD22" s="63"/>
      <c r="BE22" s="63"/>
      <c r="BF22" s="63"/>
      <c r="BG22" s="66"/>
      <c r="BH22" s="63"/>
      <c r="BI22" s="65"/>
      <c r="BJ22" s="62"/>
      <c r="BK22" s="63"/>
      <c r="BL22" s="63"/>
      <c r="BM22" s="62"/>
      <c r="BN22" s="63"/>
      <c r="BO22" s="65"/>
      <c r="BP22" s="65"/>
      <c r="BQ22" s="66"/>
      <c r="BR22" s="63"/>
      <c r="BS22" s="63"/>
      <c r="BT22" s="63"/>
      <c r="BU22" s="62"/>
      <c r="BV22" s="62"/>
      <c r="BW22" s="64"/>
      <c r="BX22" s="62"/>
      <c r="BY22" s="63"/>
      <c r="BZ22" s="63"/>
      <c r="CA22" s="63"/>
      <c r="CB22" s="63"/>
      <c r="CC22" s="67"/>
      <c r="CD22" s="65"/>
      <c r="CE22" s="68"/>
    </row>
    <row r="23" spans="1:84" ht="101.25" customHeight="1" x14ac:dyDescent="0.25">
      <c r="A23" s="3"/>
      <c r="B23" s="165"/>
      <c r="C23" s="121" t="s">
        <v>116</v>
      </c>
      <c r="D23" s="20">
        <v>40</v>
      </c>
      <c r="E23" s="20">
        <v>17</v>
      </c>
      <c r="F23" s="20">
        <v>27</v>
      </c>
      <c r="G23" s="20"/>
      <c r="H23" s="20"/>
      <c r="I23" s="140">
        <f>(($D23/(SUM($D$16:$D$27)))*($I$10))-H23</f>
        <v>109.66666666666667</v>
      </c>
      <c r="J23" s="140">
        <v>10</v>
      </c>
      <c r="K23" s="140">
        <v>40</v>
      </c>
      <c r="L23" s="140">
        <v>4</v>
      </c>
      <c r="M23" s="140">
        <v>21</v>
      </c>
      <c r="N23" s="140">
        <v>5</v>
      </c>
      <c r="O23" s="140">
        <v>0</v>
      </c>
      <c r="P23" s="140">
        <v>0</v>
      </c>
      <c r="Q23" s="140">
        <v>0</v>
      </c>
      <c r="R23" s="140">
        <v>0</v>
      </c>
      <c r="S23" s="141">
        <f>(I23-(SUM(J23:R23)))/2</f>
        <v>14.833333333333336</v>
      </c>
      <c r="T23" s="141">
        <f>(I23-(SUM(J23:R23)))/2</f>
        <v>14.833333333333336</v>
      </c>
      <c r="U23" s="145" t="s">
        <v>117</v>
      </c>
      <c r="V23" s="146" t="s">
        <v>118</v>
      </c>
      <c r="W23" s="147" t="s">
        <v>119</v>
      </c>
      <c r="X23" s="69"/>
      <c r="Y23" s="62"/>
      <c r="Z23" s="67"/>
      <c r="AA23" s="67"/>
      <c r="AB23" s="70"/>
      <c r="AC23" s="70"/>
      <c r="AD23" s="70"/>
      <c r="AE23" s="70"/>
      <c r="AF23" s="67"/>
      <c r="AG23" s="70"/>
      <c r="AH23" s="63"/>
      <c r="AI23" s="63"/>
      <c r="AJ23" s="63"/>
      <c r="AK23" s="70"/>
      <c r="AL23" s="67"/>
      <c r="AM23" s="70"/>
      <c r="AN23" s="67"/>
      <c r="AO23" s="63"/>
      <c r="AP23" s="67"/>
      <c r="AQ23" s="67"/>
      <c r="AR23" s="63"/>
      <c r="AS23" s="63"/>
      <c r="AT23" s="67"/>
      <c r="AU23" s="63"/>
      <c r="AV23" s="63"/>
      <c r="AW23" s="63"/>
      <c r="AX23" s="63"/>
      <c r="AY23" s="63"/>
      <c r="AZ23" s="63"/>
      <c r="BA23" s="63"/>
      <c r="BB23" s="63"/>
      <c r="BC23" s="67"/>
      <c r="BD23" s="63"/>
      <c r="BE23" s="62"/>
      <c r="BF23" s="67"/>
      <c r="BG23" s="63"/>
      <c r="BH23" s="70"/>
      <c r="BI23" s="62"/>
      <c r="BJ23" s="63"/>
      <c r="BK23" s="63"/>
      <c r="BL23" s="67"/>
      <c r="BM23" s="63"/>
      <c r="BN23" s="63"/>
      <c r="BO23" s="63"/>
      <c r="BP23" s="63"/>
      <c r="BQ23" s="63"/>
      <c r="BR23" s="63"/>
      <c r="BS23" s="67"/>
      <c r="BT23" s="63"/>
      <c r="BU23" s="62"/>
      <c r="BV23" s="63"/>
      <c r="BW23" s="63"/>
      <c r="BX23" s="63"/>
      <c r="BY23" s="63"/>
      <c r="BZ23" s="63"/>
      <c r="CA23" s="62"/>
      <c r="CB23" s="63"/>
      <c r="CC23" s="63"/>
      <c r="CD23" s="63"/>
      <c r="CE23" s="68"/>
    </row>
    <row r="24" spans="1:84" ht="144.94999999999999" customHeight="1" x14ac:dyDescent="0.25">
      <c r="A24" s="3"/>
      <c r="B24" s="165"/>
      <c r="C24" s="121" t="s">
        <v>120</v>
      </c>
      <c r="D24" s="20">
        <v>20</v>
      </c>
      <c r="E24" s="20">
        <v>15</v>
      </c>
      <c r="F24" s="20">
        <v>28</v>
      </c>
      <c r="G24" s="20"/>
      <c r="H24" s="20"/>
      <c r="I24" s="140">
        <f>(($D24/(SUM($D$16:$D$27)))*($I$10))-H24</f>
        <v>54.833333333333336</v>
      </c>
      <c r="J24" s="141">
        <v>5</v>
      </c>
      <c r="K24" s="141">
        <v>20</v>
      </c>
      <c r="L24" s="141">
        <v>2</v>
      </c>
      <c r="M24" s="141">
        <v>10</v>
      </c>
      <c r="N24" s="141">
        <v>3</v>
      </c>
      <c r="O24" s="140">
        <v>0</v>
      </c>
      <c r="P24" s="140">
        <v>0</v>
      </c>
      <c r="Q24" s="140">
        <v>0</v>
      </c>
      <c r="R24" s="140">
        <v>0</v>
      </c>
      <c r="S24" s="141">
        <f>(I24-(SUM(J24:R24)))/2</f>
        <v>7.4166666666666679</v>
      </c>
      <c r="T24" s="141">
        <f>(I24-(SUM(J24:R24)))/2</f>
        <v>7.4166666666666679</v>
      </c>
      <c r="U24" s="145" t="s">
        <v>121</v>
      </c>
      <c r="V24" s="146" t="s">
        <v>122</v>
      </c>
      <c r="W24" s="147" t="s">
        <v>123</v>
      </c>
      <c r="X24" s="71"/>
      <c r="Y24" s="72"/>
      <c r="Z24" s="73"/>
      <c r="AA24" s="73"/>
      <c r="AB24" s="74"/>
      <c r="AC24" s="72"/>
      <c r="AD24" s="72"/>
      <c r="AE24" s="72"/>
      <c r="AF24" s="73"/>
      <c r="AG24" s="72"/>
      <c r="AH24" s="74"/>
      <c r="AI24" s="73"/>
      <c r="AJ24" s="73"/>
      <c r="AK24" s="73"/>
      <c r="AL24" s="73"/>
      <c r="AM24" s="72"/>
      <c r="AN24" s="73"/>
      <c r="AO24" s="73"/>
      <c r="AP24" s="73"/>
      <c r="AQ24" s="73"/>
      <c r="AR24" s="72"/>
      <c r="AS24" s="73"/>
      <c r="AT24" s="73"/>
      <c r="AU24" s="74"/>
      <c r="AV24" s="73"/>
      <c r="AW24" s="73"/>
      <c r="AX24" s="74"/>
      <c r="AY24" s="74"/>
      <c r="AZ24" s="73"/>
      <c r="BA24" s="73"/>
      <c r="BB24" s="73"/>
      <c r="BC24" s="74"/>
      <c r="BD24" s="74"/>
      <c r="BE24" s="75"/>
      <c r="BF24" s="73"/>
      <c r="BG24" s="73"/>
      <c r="BH24" s="72"/>
      <c r="BI24" s="72"/>
      <c r="BJ24" s="73"/>
      <c r="BK24" s="74"/>
      <c r="BL24" s="73"/>
      <c r="BM24" s="74"/>
      <c r="BN24" s="74"/>
      <c r="BO24" s="73"/>
      <c r="BP24" s="73"/>
      <c r="BQ24" s="73"/>
      <c r="BR24" s="74"/>
      <c r="BS24" s="73"/>
      <c r="BT24" s="74"/>
      <c r="BU24" s="74"/>
      <c r="BV24" s="74"/>
      <c r="BW24" s="73"/>
      <c r="BX24" s="74"/>
      <c r="BY24" s="74"/>
      <c r="BZ24" s="74"/>
      <c r="CA24" s="74"/>
      <c r="CB24" s="74"/>
      <c r="CC24" s="73"/>
      <c r="CD24" s="73"/>
      <c r="CE24" s="76"/>
    </row>
    <row r="25" spans="1:84" ht="20.45" customHeight="1" x14ac:dyDescent="0.25">
      <c r="A25" s="3"/>
      <c r="B25" s="3"/>
      <c r="C25" s="148"/>
      <c r="D25" s="21"/>
      <c r="E25" s="21"/>
      <c r="F25" s="21"/>
      <c r="G25" s="21"/>
      <c r="H25" s="21"/>
      <c r="I25" s="152"/>
      <c r="J25" s="152"/>
      <c r="K25" s="152"/>
      <c r="L25" s="152"/>
      <c r="M25" s="152"/>
      <c r="N25" s="152"/>
      <c r="O25" s="152"/>
      <c r="P25" s="152"/>
      <c r="Q25" s="152"/>
      <c r="R25" s="152"/>
      <c r="S25" s="152"/>
      <c r="T25" s="152"/>
      <c r="U25" s="102" t="s">
        <v>88</v>
      </c>
      <c r="V25" s="101" t="s">
        <v>89</v>
      </c>
      <c r="W25" s="101" t="s">
        <v>90</v>
      </c>
      <c r="X25" s="25"/>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7"/>
    </row>
    <row r="26" spans="1:84" ht="105.75" customHeight="1" x14ac:dyDescent="0.25">
      <c r="A26" s="3"/>
      <c r="B26" s="165"/>
      <c r="C26" s="121" t="s">
        <v>124</v>
      </c>
      <c r="D26" s="20">
        <v>40</v>
      </c>
      <c r="E26" s="20">
        <v>29</v>
      </c>
      <c r="F26" s="20">
        <v>34</v>
      </c>
      <c r="G26" s="20"/>
      <c r="H26" s="20"/>
      <c r="I26" s="140">
        <f>(($D26/(SUM($D$16:$D$27)))*($I$10))-H26</f>
        <v>109.66666666666667</v>
      </c>
      <c r="J26" s="140">
        <v>10</v>
      </c>
      <c r="K26" s="140">
        <v>40</v>
      </c>
      <c r="L26" s="140">
        <v>4</v>
      </c>
      <c r="M26" s="140">
        <v>21</v>
      </c>
      <c r="N26" s="140">
        <v>5</v>
      </c>
      <c r="O26" s="140">
        <v>0</v>
      </c>
      <c r="P26" s="140">
        <v>0</v>
      </c>
      <c r="Q26" s="140">
        <v>0</v>
      </c>
      <c r="R26" s="140">
        <v>0</v>
      </c>
      <c r="S26" s="141">
        <f>(I26-(SUM(J26:R26)))/2</f>
        <v>14.833333333333336</v>
      </c>
      <c r="T26" s="141">
        <f>(I26-(SUM(J26:R26)))/2</f>
        <v>14.833333333333336</v>
      </c>
      <c r="U26" s="145" t="s">
        <v>125</v>
      </c>
      <c r="V26" s="146" t="s">
        <v>126</v>
      </c>
      <c r="W26" s="147" t="s">
        <v>127</v>
      </c>
      <c r="X26" s="77"/>
      <c r="Y26" s="53"/>
      <c r="Z26" s="53"/>
      <c r="AA26" s="53"/>
      <c r="AB26" s="53"/>
      <c r="AC26" s="59"/>
      <c r="AD26" s="53"/>
      <c r="AE26" s="59"/>
      <c r="AF26" s="58"/>
      <c r="AG26" s="58"/>
      <c r="AH26" s="56"/>
      <c r="AI26" s="53"/>
      <c r="AJ26" s="57"/>
      <c r="AK26" s="56"/>
      <c r="AL26" s="78"/>
      <c r="AM26" s="53"/>
      <c r="AN26" s="58"/>
      <c r="AO26" s="53"/>
      <c r="AP26" s="56"/>
      <c r="AQ26" s="58"/>
      <c r="AR26" s="59"/>
      <c r="AS26" s="59"/>
      <c r="AT26" s="57"/>
      <c r="AU26" s="55"/>
      <c r="AV26" s="59"/>
      <c r="AW26" s="59"/>
      <c r="AX26" s="55"/>
      <c r="AY26" s="58"/>
      <c r="AZ26" s="59"/>
      <c r="BA26" s="53"/>
      <c r="BB26" s="53"/>
      <c r="BC26" s="59"/>
      <c r="BD26" s="54"/>
      <c r="BE26" s="55"/>
      <c r="BF26" s="53"/>
      <c r="BG26" s="54"/>
      <c r="BH26" s="59"/>
      <c r="BI26" s="59"/>
      <c r="BJ26" s="58"/>
      <c r="BK26" s="55"/>
      <c r="BL26" s="54"/>
      <c r="BM26" s="55"/>
      <c r="BN26" s="55"/>
      <c r="BO26" s="53"/>
      <c r="BP26" s="59"/>
      <c r="BQ26" s="55"/>
      <c r="BR26" s="55"/>
      <c r="BS26" s="58"/>
      <c r="BT26" s="55"/>
      <c r="BU26" s="54"/>
      <c r="BV26" s="54"/>
      <c r="BW26" s="59"/>
      <c r="BX26" s="54"/>
      <c r="BY26" s="54"/>
      <c r="BZ26" s="54"/>
      <c r="CA26" s="55"/>
      <c r="CB26" s="55"/>
      <c r="CC26" s="55"/>
      <c r="CD26" s="55"/>
      <c r="CE26" s="79"/>
    </row>
    <row r="27" spans="1:84" ht="101.25" customHeight="1" x14ac:dyDescent="0.25">
      <c r="A27" s="3"/>
      <c r="B27" s="165"/>
      <c r="C27" s="149" t="s">
        <v>128</v>
      </c>
      <c r="D27" s="20">
        <v>20</v>
      </c>
      <c r="E27" s="20">
        <v>29</v>
      </c>
      <c r="F27" s="20">
        <v>34</v>
      </c>
      <c r="G27" s="20"/>
      <c r="H27" s="20"/>
      <c r="I27" s="140">
        <f>(($D27/(SUM($D$16:$D$27)))*($I$10))-H27</f>
        <v>54.833333333333336</v>
      </c>
      <c r="J27" s="141">
        <v>5</v>
      </c>
      <c r="K27" s="141">
        <v>20</v>
      </c>
      <c r="L27" s="141">
        <v>2</v>
      </c>
      <c r="M27" s="141">
        <v>10</v>
      </c>
      <c r="N27" s="141">
        <v>3</v>
      </c>
      <c r="O27" s="140">
        <v>0</v>
      </c>
      <c r="P27" s="140">
        <v>0</v>
      </c>
      <c r="Q27" s="140">
        <v>0</v>
      </c>
      <c r="R27" s="140">
        <v>0</v>
      </c>
      <c r="S27" s="141">
        <f>(I27-(SUM(J27:R27)))/2</f>
        <v>7.4166666666666679</v>
      </c>
      <c r="T27" s="141">
        <f>(I27-(SUM(J27:R27)))/2</f>
        <v>7.4166666666666679</v>
      </c>
      <c r="U27" s="145" t="s">
        <v>129</v>
      </c>
      <c r="V27" s="146" t="s">
        <v>158</v>
      </c>
      <c r="W27" s="147" t="s">
        <v>127</v>
      </c>
      <c r="X27" s="61"/>
      <c r="Y27" s="62"/>
      <c r="Z27" s="62"/>
      <c r="AA27" s="62"/>
      <c r="AB27" s="63"/>
      <c r="AC27" s="63"/>
      <c r="AD27" s="62"/>
      <c r="AE27" s="62"/>
      <c r="AF27" s="63"/>
      <c r="AG27" s="62"/>
      <c r="AH27" s="63"/>
      <c r="AI27" s="63"/>
      <c r="AJ27" s="62"/>
      <c r="AK27" s="70"/>
      <c r="AL27" s="63"/>
      <c r="AM27" s="62"/>
      <c r="AN27" s="62"/>
      <c r="AO27" s="62"/>
      <c r="AP27" s="63"/>
      <c r="AQ27" s="62"/>
      <c r="AR27" s="63"/>
      <c r="AS27" s="62"/>
      <c r="AT27" s="62"/>
      <c r="AU27" s="70"/>
      <c r="AV27" s="62"/>
      <c r="AW27" s="62"/>
      <c r="AX27" s="70"/>
      <c r="AY27" s="62"/>
      <c r="AZ27" s="63"/>
      <c r="BA27" s="63"/>
      <c r="BB27" s="62"/>
      <c r="BC27" s="63"/>
      <c r="BD27" s="67"/>
      <c r="BE27" s="70"/>
      <c r="BF27" s="63"/>
      <c r="BG27" s="67"/>
      <c r="BH27" s="70"/>
      <c r="BI27" s="63"/>
      <c r="BJ27" s="62"/>
      <c r="BK27" s="70"/>
      <c r="BL27" s="67"/>
      <c r="BM27" s="70"/>
      <c r="BN27" s="67"/>
      <c r="BO27" s="63"/>
      <c r="BP27" s="63"/>
      <c r="BQ27" s="63"/>
      <c r="BR27" s="67"/>
      <c r="BS27" s="63"/>
      <c r="BT27" s="70"/>
      <c r="BU27" s="70"/>
      <c r="BV27" s="70"/>
      <c r="BW27" s="62"/>
      <c r="BX27" s="70"/>
      <c r="BY27" s="70"/>
      <c r="BZ27" s="67"/>
      <c r="CA27" s="67"/>
      <c r="CB27" s="67"/>
      <c r="CC27" s="67"/>
      <c r="CD27" s="67"/>
      <c r="CE27" s="80"/>
    </row>
    <row r="28" spans="1:84" ht="74.25" customHeight="1" x14ac:dyDescent="0.25">
      <c r="A28" s="3"/>
      <c r="B28" s="165"/>
      <c r="C28" s="150" t="s">
        <v>130</v>
      </c>
      <c r="D28" s="20">
        <v>60</v>
      </c>
      <c r="E28" s="20">
        <v>36</v>
      </c>
      <c r="F28" s="20">
        <v>42</v>
      </c>
      <c r="G28" s="20"/>
      <c r="H28" s="20"/>
      <c r="I28" s="140"/>
      <c r="J28" s="140">
        <v>10</v>
      </c>
      <c r="K28" s="140">
        <v>10</v>
      </c>
      <c r="L28" s="140">
        <v>20</v>
      </c>
      <c r="M28" s="140">
        <v>30</v>
      </c>
      <c r="N28" s="140">
        <v>25</v>
      </c>
      <c r="O28" s="140">
        <v>25</v>
      </c>
      <c r="P28" s="140">
        <v>0</v>
      </c>
      <c r="Q28" s="140">
        <v>0</v>
      </c>
      <c r="R28" s="140">
        <v>0</v>
      </c>
      <c r="S28" s="141"/>
      <c r="T28" s="141"/>
      <c r="U28" s="145" t="s">
        <v>159</v>
      </c>
      <c r="V28" s="146" t="s">
        <v>131</v>
      </c>
      <c r="W28" s="147" t="s">
        <v>132</v>
      </c>
      <c r="X28" s="81"/>
      <c r="Y28" s="82"/>
      <c r="Z28" s="82"/>
      <c r="AA28" s="82"/>
      <c r="AB28" s="83"/>
      <c r="AC28" s="84"/>
      <c r="AD28" s="82"/>
      <c r="AE28" s="82"/>
      <c r="AF28" s="84"/>
      <c r="AG28" s="85"/>
      <c r="AH28" s="85"/>
      <c r="AI28" s="84"/>
      <c r="AJ28" s="86"/>
      <c r="AK28" s="86"/>
      <c r="AL28" s="84"/>
      <c r="AM28" s="82"/>
      <c r="AN28" s="86"/>
      <c r="AO28" s="82"/>
      <c r="AP28" s="83"/>
      <c r="AQ28" s="82"/>
      <c r="AR28" s="83"/>
      <c r="AS28" s="82"/>
      <c r="AT28" s="85"/>
      <c r="AU28" s="82"/>
      <c r="AV28" s="82"/>
      <c r="AW28" s="82"/>
      <c r="AX28" s="85"/>
      <c r="AY28" s="86"/>
      <c r="AZ28" s="83"/>
      <c r="BA28" s="83"/>
      <c r="BB28" s="83"/>
      <c r="BC28" s="84"/>
      <c r="BD28" s="84"/>
      <c r="BE28" s="85"/>
      <c r="BF28" s="84"/>
      <c r="BG28" s="83"/>
      <c r="BH28" s="86"/>
      <c r="BI28" s="82"/>
      <c r="BJ28" s="86"/>
      <c r="BK28" s="86"/>
      <c r="BL28" s="87"/>
      <c r="BM28" s="86"/>
      <c r="BN28" s="86"/>
      <c r="BO28" s="83"/>
      <c r="BP28" s="83"/>
      <c r="BQ28" s="83"/>
      <c r="BR28" s="87"/>
      <c r="BS28" s="83"/>
      <c r="BT28" s="82"/>
      <c r="BU28" s="86"/>
      <c r="BV28" s="82"/>
      <c r="BW28" s="86"/>
      <c r="BX28" s="82"/>
      <c r="BY28" s="86"/>
      <c r="BZ28" s="84"/>
      <c r="CA28" s="86"/>
      <c r="CB28" s="87"/>
      <c r="CC28" s="84"/>
      <c r="CD28" s="83"/>
      <c r="CE28" s="88"/>
    </row>
    <row r="29" spans="1:84" ht="11.45" customHeight="1" x14ac:dyDescent="0.25">
      <c r="A29" s="3"/>
      <c r="B29" s="3"/>
      <c r="C29" s="18"/>
      <c r="D29" s="19"/>
      <c r="E29" s="19"/>
      <c r="F29" s="19"/>
      <c r="G29" s="19"/>
      <c r="H29" s="19"/>
      <c r="I29" s="143"/>
      <c r="J29" s="143"/>
      <c r="K29" s="143"/>
      <c r="L29" s="143"/>
      <c r="M29" s="143"/>
      <c r="N29" s="143"/>
      <c r="O29" s="143"/>
      <c r="P29" s="143"/>
      <c r="Q29" s="143"/>
      <c r="R29" s="143"/>
      <c r="S29" s="143"/>
      <c r="T29" s="143"/>
      <c r="U29" s="100"/>
      <c r="V29" s="99"/>
      <c r="W29" s="99"/>
      <c r="X29" s="25"/>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7"/>
    </row>
    <row r="30" spans="1:84" ht="32.450000000000003" customHeight="1" x14ac:dyDescent="0.25">
      <c r="C30" s="3"/>
      <c r="D30" s="3"/>
      <c r="E30" s="3"/>
      <c r="F30" s="3"/>
      <c r="G30" s="3"/>
      <c r="H30" s="142" t="s">
        <v>151</v>
      </c>
      <c r="I30" s="144">
        <f>SUM(I16:I27)</f>
        <v>822.5</v>
      </c>
      <c r="J30" s="144">
        <f t="shared" ref="J30:T30" si="0">SUM(J16:J27)</f>
        <v>75</v>
      </c>
      <c r="K30" s="144">
        <f t="shared" si="0"/>
        <v>300</v>
      </c>
      <c r="L30" s="144">
        <f t="shared" si="0"/>
        <v>30</v>
      </c>
      <c r="M30" s="144">
        <f t="shared" si="0"/>
        <v>155</v>
      </c>
      <c r="N30" s="144">
        <f>SUM(N16:N27)</f>
        <v>40</v>
      </c>
      <c r="O30" s="144">
        <f t="shared" si="0"/>
        <v>0</v>
      </c>
      <c r="P30" s="144">
        <f t="shared" si="0"/>
        <v>0</v>
      </c>
      <c r="Q30" s="144">
        <f t="shared" si="0"/>
        <v>0</v>
      </c>
      <c r="R30" s="144">
        <f t="shared" si="0"/>
        <v>32</v>
      </c>
      <c r="S30" s="144">
        <f t="shared" si="0"/>
        <v>96.4166666666667</v>
      </c>
      <c r="T30" s="144">
        <f t="shared" si="0"/>
        <v>96.4166666666667</v>
      </c>
      <c r="U30" s="3"/>
      <c r="V30" s="3"/>
      <c r="W30" s="3"/>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3"/>
      <c r="BS30" s="3"/>
      <c r="BT30" s="3"/>
      <c r="BU30" s="3"/>
      <c r="BV30" s="3"/>
      <c r="BW30" s="3"/>
      <c r="BX30" s="3"/>
      <c r="BY30" s="3"/>
      <c r="BZ30" s="3"/>
      <c r="CA30" s="3"/>
      <c r="CB30" s="3"/>
      <c r="CC30" s="3"/>
      <c r="CD30" s="3"/>
      <c r="CE30" s="3"/>
      <c r="CF30" s="3"/>
    </row>
    <row r="31" spans="1:84" x14ac:dyDescent="0.25">
      <c r="C31" s="3"/>
      <c r="D31" s="3"/>
      <c r="E31" s="3"/>
      <c r="F31" s="3"/>
      <c r="G31" s="3"/>
      <c r="H31" s="3"/>
      <c r="I31" s="3"/>
      <c r="J31" s="3"/>
      <c r="K31" s="3"/>
      <c r="L31" s="3"/>
      <c r="M31" s="3"/>
      <c r="N31" s="3"/>
      <c r="O31" s="3"/>
      <c r="P31" s="3"/>
      <c r="Q31" s="3"/>
      <c r="R31" s="3"/>
      <c r="S31" s="3"/>
      <c r="T31" s="3"/>
      <c r="U31" s="3"/>
      <c r="V31" s="3"/>
      <c r="W31" s="3"/>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3"/>
      <c r="BS31" s="3"/>
      <c r="BT31" s="3"/>
      <c r="BU31" s="3"/>
      <c r="BV31" s="3"/>
      <c r="BW31" s="3"/>
      <c r="BX31" s="3"/>
      <c r="BY31" s="3"/>
      <c r="BZ31" s="3"/>
      <c r="CA31" s="3"/>
      <c r="CB31" s="3"/>
      <c r="CC31" s="3"/>
      <c r="CD31" s="3"/>
      <c r="CE31" s="3"/>
      <c r="CF31" s="3"/>
    </row>
    <row r="32" spans="1:84" x14ac:dyDescent="0.25">
      <c r="A32" s="3"/>
      <c r="B32" s="3"/>
      <c r="C32" s="5"/>
      <c r="D32" s="5"/>
      <c r="E32" s="5"/>
      <c r="F32" s="5"/>
      <c r="G32" s="5"/>
      <c r="H32" s="5"/>
      <c r="I32" s="3"/>
      <c r="J32" s="3"/>
      <c r="K32" s="3"/>
      <c r="L32" s="3"/>
      <c r="M32" s="3"/>
      <c r="N32" s="3"/>
      <c r="O32" s="3"/>
      <c r="P32" s="3"/>
      <c r="Q32" s="3"/>
      <c r="R32" s="3"/>
      <c r="S32" s="3"/>
      <c r="T32" s="3"/>
      <c r="U32" s="3"/>
      <c r="V32" s="3"/>
      <c r="W32" s="3"/>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3"/>
      <c r="BS32" s="3"/>
      <c r="BT32" s="3"/>
      <c r="BU32" s="3"/>
      <c r="BV32" s="3"/>
    </row>
    <row r="33" spans="1:74" ht="18" customHeight="1" x14ac:dyDescent="0.25">
      <c r="A33" s="3"/>
      <c r="B33" s="3"/>
      <c r="C33" s="7" t="s">
        <v>133</v>
      </c>
      <c r="D33" s="5"/>
      <c r="E33" s="5"/>
      <c r="F33" s="5"/>
      <c r="G33" s="5"/>
      <c r="H33" s="5"/>
      <c r="I33" s="3"/>
      <c r="J33" s="5"/>
      <c r="K33" s="5"/>
      <c r="L33" s="5"/>
      <c r="M33" s="5"/>
      <c r="N33" s="5"/>
      <c r="O33" s="5"/>
      <c r="P33" s="5"/>
      <c r="Q33" s="5"/>
      <c r="R33" s="5"/>
      <c r="S33" s="5"/>
      <c r="T33" s="5"/>
      <c r="U33" s="5"/>
      <c r="V33" s="5"/>
      <c r="W33" s="5"/>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3"/>
      <c r="BS33" s="3"/>
      <c r="BT33" s="3"/>
      <c r="BU33" s="3"/>
      <c r="BV33" s="3"/>
    </row>
    <row r="34" spans="1:74" ht="18.75" x14ac:dyDescent="0.25">
      <c r="A34" s="3"/>
      <c r="B34" s="3"/>
      <c r="C34" s="22" t="s">
        <v>134</v>
      </c>
      <c r="D34" s="3"/>
      <c r="E34" s="3"/>
      <c r="F34" s="3"/>
      <c r="G34" s="3"/>
      <c r="H34" s="3"/>
      <c r="I34" s="3"/>
      <c r="J34" s="3"/>
      <c r="K34" s="3"/>
      <c r="L34" s="3"/>
      <c r="M34" s="3"/>
      <c r="N34" s="3"/>
      <c r="O34" s="3"/>
      <c r="P34" s="3"/>
      <c r="Q34" s="3"/>
      <c r="R34" s="3"/>
      <c r="S34" s="3"/>
      <c r="T34" s="3"/>
      <c r="U34" s="3"/>
      <c r="V34" s="3"/>
      <c r="W34" s="3"/>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3"/>
      <c r="BS34" s="3"/>
      <c r="BT34" s="3"/>
      <c r="BU34" s="3"/>
      <c r="BV34" s="3"/>
    </row>
    <row r="35" spans="1:74" ht="18.75" x14ac:dyDescent="0.25">
      <c r="A35" s="3"/>
      <c r="C35" s="23" t="s">
        <v>135</v>
      </c>
      <c r="D35" s="3"/>
      <c r="E35" s="3"/>
      <c r="F35" s="3"/>
      <c r="G35" s="3"/>
      <c r="H35" s="3"/>
      <c r="I35" s="3"/>
      <c r="J35" s="3"/>
      <c r="K35" s="3"/>
      <c r="L35" s="3"/>
      <c r="M35" s="3"/>
      <c r="N35" s="3"/>
      <c r="O35" s="3"/>
      <c r="P35" s="3"/>
      <c r="Q35" s="3"/>
      <c r="R35" s="3"/>
      <c r="S35" s="3"/>
      <c r="T35" s="3"/>
      <c r="U35" s="3"/>
      <c r="V35" s="3"/>
      <c r="W35" s="3"/>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3"/>
      <c r="BS35" s="3"/>
      <c r="BT35" s="3"/>
      <c r="BU35" s="3"/>
      <c r="BV35" s="3"/>
    </row>
  </sheetData>
  <mergeCells count="11">
    <mergeCell ref="B21:B24"/>
    <mergeCell ref="B26:B28"/>
    <mergeCell ref="AE9:AN9"/>
    <mergeCell ref="B16:B19"/>
    <mergeCell ref="U14:W14"/>
    <mergeCell ref="I3:AC3"/>
    <mergeCell ref="I2:AC2"/>
    <mergeCell ref="AE5:AN5"/>
    <mergeCell ref="AE6:AN6"/>
    <mergeCell ref="AE7:AN7"/>
    <mergeCell ref="P6:W11"/>
  </mergeCells>
  <phoneticPr fontId="6" type="noConversion"/>
  <hyperlinks>
    <hyperlink ref="I2:AC2" r:id="rId1" display="IfATE APRENTICESHIP STANDARD:  https://www.instituteforapprenticeships.org/apprenticeship-standards/packaging-professional-integrated-degree-v1-0" xr:uid="{B482B65F-BC88-4D54-99DB-6B5FDFC0AB67}"/>
    <hyperlink ref="I3:AC3" r:id="rId2" display="IfATE ASSESSMNT PLAN: https://www.instituteforapprenticeships.org/media/1917/st0637_packaging-professional-integrated-degree_l6_ap_for-publication_june18.pdf" xr:uid="{699617C2-943B-440A-AE91-BC3270DA3847}"/>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0C5B5-F4D0-45A6-8543-D52128B3A525}">
  <dimension ref="A1:O53"/>
  <sheetViews>
    <sheetView zoomScale="80" zoomScaleNormal="80" workbookViewId="0">
      <selection activeCell="H8" sqref="H8"/>
    </sheetView>
  </sheetViews>
  <sheetFormatPr defaultColWidth="8.85546875" defaultRowHeight="15" x14ac:dyDescent="0.25"/>
  <cols>
    <col min="1" max="1" width="3.42578125" customWidth="1"/>
    <col min="2" max="3" width="11.42578125" customWidth="1"/>
    <col min="4" max="4" width="14.28515625" customWidth="1"/>
    <col min="5" max="5" width="3.42578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29.25" customHeight="1" x14ac:dyDescent="0.3">
      <c r="A1" s="3"/>
      <c r="B1" s="13" t="s">
        <v>142</v>
      </c>
      <c r="C1" s="13"/>
      <c r="D1" s="13"/>
      <c r="E1" s="13"/>
      <c r="F1" s="13" t="str">
        <f>'Training Plan Delivery Grid PP'!D2</f>
        <v>Packaging Professional</v>
      </c>
      <c r="G1" s="3"/>
      <c r="H1" s="3"/>
      <c r="I1" s="3"/>
      <c r="J1" s="3"/>
      <c r="K1" s="106"/>
      <c r="L1" s="131" t="s">
        <v>143</v>
      </c>
      <c r="M1" s="107"/>
      <c r="N1" s="107"/>
      <c r="O1" s="107"/>
    </row>
    <row r="2" spans="1:15" ht="29.25" customHeight="1" x14ac:dyDescent="0.3">
      <c r="A2" s="3"/>
      <c r="B2" s="13" t="s">
        <v>3</v>
      </c>
      <c r="C2" s="13"/>
      <c r="D2" s="13"/>
      <c r="E2" s="13"/>
      <c r="F2" s="13" t="str">
        <f>'Training Plan Delivery Grid PP'!D6</f>
        <v>Packaging Professional BSc</v>
      </c>
      <c r="G2" s="3"/>
      <c r="H2" s="3"/>
      <c r="I2" s="3"/>
      <c r="J2" s="3"/>
      <c r="K2" s="106"/>
      <c r="L2" s="107" t="str">
        <f>B8</f>
        <v>Campus Lectures (1 hour each)</v>
      </c>
      <c r="M2" s="125">
        <f>G8</f>
        <v>75</v>
      </c>
      <c r="N2" s="107"/>
      <c r="O2" s="107"/>
    </row>
    <row r="3" spans="1:15" ht="26.45" customHeight="1" x14ac:dyDescent="0.25">
      <c r="A3" s="3"/>
      <c r="B3" s="3"/>
      <c r="C3" s="3"/>
      <c r="D3" s="3"/>
      <c r="E3" s="3"/>
      <c r="F3" s="3"/>
      <c r="G3" s="3"/>
      <c r="H3" s="3"/>
      <c r="I3" s="3"/>
      <c r="J3" s="3"/>
      <c r="K3" s="106"/>
      <c r="L3" s="107" t="str">
        <f>B9</f>
        <v>Campus tutorial / seminar (1 hour each)</v>
      </c>
      <c r="M3" s="125">
        <f>G9</f>
        <v>300</v>
      </c>
      <c r="N3" s="107"/>
      <c r="O3" s="107"/>
    </row>
    <row r="4" spans="1:15" ht="39" customHeight="1" x14ac:dyDescent="0.25">
      <c r="A4" s="3"/>
      <c r="B4" s="124" t="s">
        <v>144</v>
      </c>
      <c r="C4" s="6"/>
      <c r="D4" s="6"/>
      <c r="E4" s="3"/>
      <c r="F4" s="126">
        <f>'Training Plan Delivery Grid PP'!I11</f>
        <v>822.5</v>
      </c>
      <c r="G4" s="3"/>
      <c r="H4" s="3"/>
      <c r="I4" s="3"/>
      <c r="J4" s="3"/>
      <c r="K4" s="106"/>
      <c r="L4" s="107" t="str">
        <f>B10</f>
        <v>Portfolio / KSB workshops</v>
      </c>
      <c r="M4" s="125">
        <f>G10</f>
        <v>30</v>
      </c>
      <c r="N4" s="107"/>
      <c r="O4" s="107"/>
    </row>
    <row r="5" spans="1:15" ht="39" customHeight="1" x14ac:dyDescent="0.25">
      <c r="A5" s="3"/>
      <c r="B5" s="124" t="s">
        <v>145</v>
      </c>
      <c r="C5" s="6"/>
      <c r="D5" s="6"/>
      <c r="E5" s="3"/>
      <c r="F5" s="126">
        <f>'[1]Training Plan-Template'!H36</f>
        <v>0</v>
      </c>
      <c r="G5" s="3"/>
      <c r="H5" s="3"/>
      <c r="I5" s="3"/>
      <c r="J5" s="3"/>
      <c r="K5" s="106"/>
      <c r="L5" s="107" t="str">
        <f>B11</f>
        <v>On-line taught session (1 hour delivery)</v>
      </c>
      <c r="M5" s="125">
        <f>G11</f>
        <v>155</v>
      </c>
      <c r="N5" s="107"/>
      <c r="O5" s="107"/>
    </row>
    <row r="6" spans="1:15" ht="39" customHeight="1" x14ac:dyDescent="0.25">
      <c r="A6" s="3"/>
      <c r="B6" s="124" t="s">
        <v>146</v>
      </c>
      <c r="C6" s="6"/>
      <c r="D6" s="6"/>
      <c r="E6" s="3"/>
      <c r="F6" s="126">
        <f>F4-F5</f>
        <v>822.5</v>
      </c>
      <c r="G6" s="3"/>
      <c r="H6" s="3"/>
      <c r="I6" s="3"/>
      <c r="J6" s="3"/>
      <c r="K6" s="106"/>
      <c r="L6" s="107" t="str">
        <f>B12</f>
        <v xml:space="preserve">Timetabled student led working </v>
      </c>
      <c r="M6" s="125">
        <f>G12</f>
        <v>40</v>
      </c>
      <c r="N6" s="107"/>
      <c r="O6" s="107"/>
    </row>
    <row r="7" spans="1:15" ht="25.5" customHeight="1" x14ac:dyDescent="0.25">
      <c r="A7" s="3"/>
      <c r="B7" s="3"/>
      <c r="C7" s="3"/>
      <c r="D7" s="3"/>
      <c r="E7" s="3"/>
      <c r="F7" s="3"/>
      <c r="G7" s="3"/>
      <c r="H7" s="3"/>
      <c r="I7" s="3"/>
      <c r="J7" s="3"/>
      <c r="K7" s="106"/>
      <c r="L7" s="107" t="str">
        <f t="shared" ref="L7:M7" si="0">H8</f>
        <v>1:1 Supervision</v>
      </c>
      <c r="M7" s="125">
        <f t="shared" si="0"/>
        <v>0</v>
      </c>
      <c r="N7" s="107"/>
      <c r="O7" s="107"/>
    </row>
    <row r="8" spans="1:15" ht="39" customHeight="1" x14ac:dyDescent="0.25">
      <c r="A8" s="3"/>
      <c r="B8" s="174" t="str">
        <f>'[1]Training Plan-Template'!J14</f>
        <v>Campus Lectures (1 hour each)</v>
      </c>
      <c r="C8" s="175"/>
      <c r="D8" s="175"/>
      <c r="E8" s="175"/>
      <c r="F8" s="132"/>
      <c r="G8" s="133">
        <f>'Training Plan Delivery Grid PP'!J30</f>
        <v>75</v>
      </c>
      <c r="H8" s="134" t="str">
        <f>'[1]Training Plan-Template'!O14</f>
        <v>1:1 Supervision</v>
      </c>
      <c r="I8" s="135">
        <f>'Training Plan Delivery Grid PP'!O30</f>
        <v>0</v>
      </c>
      <c r="J8" s="136"/>
      <c r="K8" s="106"/>
      <c r="L8" s="107" t="str">
        <f t="shared" ref="L8:M10" si="1">H9</f>
        <v>Work Based Project /  Applied Learning in the Work Place
- to meet Module Assessment</v>
      </c>
      <c r="M8" s="125">
        <f t="shared" si="1"/>
        <v>32</v>
      </c>
      <c r="N8" s="107"/>
      <c r="O8" s="107"/>
    </row>
    <row r="9" spans="1:15" ht="60.6" customHeight="1" x14ac:dyDescent="0.25">
      <c r="A9" s="3"/>
      <c r="B9" s="174" t="str">
        <f>'[1]Training Plan-Template'!K14</f>
        <v>Campus tutorial / seminar (1 hour each)</v>
      </c>
      <c r="C9" s="175"/>
      <c r="D9" s="175"/>
      <c r="E9" s="175"/>
      <c r="F9" s="136"/>
      <c r="G9" s="133">
        <f>'Training Plan Delivery Grid PP'!K30</f>
        <v>300</v>
      </c>
      <c r="H9" s="137" t="str">
        <f>'[1]Training Plan-Template'!R14</f>
        <v>Work Based Project /  Applied Learning in the Work Place
- to meet Module Assessment</v>
      </c>
      <c r="I9" s="135">
        <f>'Training Plan Delivery Grid PP'!R30</f>
        <v>32</v>
      </c>
      <c r="J9" s="136"/>
      <c r="K9" s="106"/>
      <c r="L9" s="107" t="str">
        <f t="shared" si="1"/>
        <v>Time during working day to focus on assessment preparation</v>
      </c>
      <c r="M9" s="125">
        <f t="shared" si="1"/>
        <v>96.4166666666667</v>
      </c>
      <c r="N9" s="107"/>
      <c r="O9" s="107"/>
    </row>
    <row r="10" spans="1:15" ht="39" customHeight="1" x14ac:dyDescent="0.25">
      <c r="A10" s="3"/>
      <c r="B10" s="174" t="str">
        <f>'[1]Training Plan-Template'!L14</f>
        <v>Portfolio / KSB workshops</v>
      </c>
      <c r="C10" s="175"/>
      <c r="D10" s="175"/>
      <c r="E10" s="175"/>
      <c r="F10" s="136"/>
      <c r="G10" s="133">
        <f>'Training Plan Delivery Grid PP'!L30</f>
        <v>30</v>
      </c>
      <c r="H10" s="134" t="str">
        <f>'[1]Training Plan-Template'!S14</f>
        <v>Time during working day to focus on assessment preparation</v>
      </c>
      <c r="I10" s="138">
        <f>'Training Plan Delivery Grid PP'!S30</f>
        <v>96.4166666666667</v>
      </c>
      <c r="J10" s="136"/>
      <c r="K10" s="106"/>
      <c r="L10" s="107" t="str">
        <f t="shared" si="1"/>
        <v>Employer-led Training activities (including experiential and project based learning)</v>
      </c>
      <c r="M10" s="125">
        <f t="shared" si="1"/>
        <v>96.4166666666667</v>
      </c>
      <c r="N10" s="107"/>
      <c r="O10" s="107"/>
    </row>
    <row r="11" spans="1:15" ht="39" customHeight="1" x14ac:dyDescent="0.25">
      <c r="A11" s="3"/>
      <c r="B11" s="174" t="str">
        <f>'[1]Training Plan-Template'!M14</f>
        <v>On-line taught session (1 hour delivery)</v>
      </c>
      <c r="C11" s="175"/>
      <c r="D11" s="175"/>
      <c r="E11" s="175"/>
      <c r="F11" s="136"/>
      <c r="G11" s="133">
        <f>'Training Plan Delivery Grid PP'!M30</f>
        <v>155</v>
      </c>
      <c r="H11" s="137" t="str">
        <f>'[1]Training Plan-Template'!T14</f>
        <v>Employer-led Training activities (including experiential and project based learning)</v>
      </c>
      <c r="I11" s="138">
        <f>'Training Plan Delivery Grid PP'!T30</f>
        <v>96.4166666666667</v>
      </c>
      <c r="J11" s="136"/>
      <c r="K11" s="106"/>
      <c r="L11" s="107"/>
      <c r="M11" s="107"/>
      <c r="N11" s="107"/>
      <c r="O11" s="107"/>
    </row>
    <row r="12" spans="1:15" ht="39" customHeight="1" x14ac:dyDescent="0.25">
      <c r="A12" s="3"/>
      <c r="B12" s="176" t="str">
        <f>'[1]Training Plan-Template'!N14</f>
        <v xml:space="preserve">Timetabled student led working </v>
      </c>
      <c r="C12" s="175"/>
      <c r="D12" s="175"/>
      <c r="E12" s="175"/>
      <c r="F12" s="136"/>
      <c r="G12" s="133">
        <f>'Training Plan Delivery Grid PP'!N30</f>
        <v>40</v>
      </c>
      <c r="H12" s="136"/>
      <c r="I12" s="136"/>
      <c r="J12" s="136"/>
      <c r="K12" s="106"/>
      <c r="L12" s="108"/>
      <c r="M12" s="107"/>
      <c r="N12" s="107"/>
      <c r="O12" s="107"/>
    </row>
    <row r="13" spans="1:15" ht="39" customHeight="1" x14ac:dyDescent="0.25">
      <c r="A13" s="3"/>
      <c r="B13" s="172"/>
      <c r="C13" s="173"/>
      <c r="D13" s="173"/>
      <c r="E13" s="173"/>
      <c r="F13" s="3"/>
      <c r="G13" s="151"/>
      <c r="H13" s="3"/>
      <c r="I13" s="3"/>
      <c r="J13" s="3"/>
      <c r="K13" s="106"/>
      <c r="L13" s="108" t="s">
        <v>147</v>
      </c>
      <c r="M13" s="107"/>
      <c r="N13" s="107"/>
      <c r="O13" s="107"/>
    </row>
    <row r="14" spans="1:15" ht="21" customHeight="1" x14ac:dyDescent="0.25">
      <c r="A14" s="3"/>
      <c r="B14" s="3"/>
      <c r="C14" s="3"/>
      <c r="D14" s="3"/>
      <c r="E14" s="3"/>
      <c r="F14" s="3"/>
      <c r="G14" s="151"/>
      <c r="H14" s="3"/>
      <c r="I14" s="3"/>
      <c r="J14" s="3"/>
      <c r="K14" s="106"/>
      <c r="L14" s="107"/>
      <c r="M14" s="107"/>
      <c r="N14" s="107"/>
      <c r="O14" s="107"/>
    </row>
    <row r="15" spans="1:15" ht="305.45" customHeight="1" x14ac:dyDescent="0.25">
      <c r="A15" s="3"/>
      <c r="B15" s="3"/>
      <c r="C15" s="3"/>
      <c r="D15" s="3"/>
      <c r="E15" s="3"/>
      <c r="F15" s="3"/>
      <c r="G15" s="105"/>
      <c r="H15" s="3"/>
      <c r="I15" s="3"/>
      <c r="J15" s="3"/>
      <c r="K15" s="106"/>
      <c r="L15" s="107"/>
      <c r="M15" s="107"/>
      <c r="N15" s="107"/>
      <c r="O15" s="107"/>
    </row>
    <row r="16" spans="1:15" x14ac:dyDescent="0.25">
      <c r="A16" s="3"/>
      <c r="B16" s="3"/>
      <c r="C16" s="3"/>
      <c r="D16" s="3"/>
      <c r="E16" s="3"/>
      <c r="F16" s="3"/>
      <c r="G16" s="3"/>
      <c r="H16" s="3"/>
      <c r="I16" s="3"/>
      <c r="J16" s="3"/>
      <c r="K16" s="106"/>
      <c r="L16" s="107"/>
      <c r="M16" s="107"/>
      <c r="N16" s="107"/>
      <c r="O16" s="107"/>
    </row>
    <row r="17" spans="1:15" x14ac:dyDescent="0.25">
      <c r="A17" s="3"/>
      <c r="B17" s="3"/>
      <c r="C17" s="3"/>
      <c r="D17" s="3"/>
      <c r="E17" s="3"/>
      <c r="F17" s="3"/>
      <c r="G17" s="3"/>
      <c r="H17" s="3"/>
      <c r="I17" s="3"/>
      <c r="J17" s="3"/>
      <c r="K17" s="106"/>
      <c r="L17" s="107"/>
      <c r="M17" s="107"/>
      <c r="N17" s="107"/>
      <c r="O17" s="107"/>
    </row>
    <row r="18" spans="1:15" x14ac:dyDescent="0.25">
      <c r="A18" s="3"/>
      <c r="B18" s="3"/>
      <c r="C18" s="3"/>
      <c r="D18" s="3"/>
      <c r="E18" s="3"/>
      <c r="F18" s="3"/>
      <c r="G18" s="3"/>
      <c r="H18" s="3"/>
      <c r="I18" s="3"/>
      <c r="J18" s="3"/>
      <c r="K18" s="106"/>
      <c r="L18" s="107"/>
      <c r="M18" s="107"/>
      <c r="N18" s="107"/>
      <c r="O18" s="107"/>
    </row>
    <row r="19" spans="1:15" x14ac:dyDescent="0.25">
      <c r="A19" s="3"/>
      <c r="B19" s="3"/>
      <c r="C19" s="3"/>
      <c r="D19" s="3"/>
      <c r="E19" s="3"/>
      <c r="F19" s="3"/>
      <c r="G19" s="3"/>
      <c r="H19" s="3"/>
      <c r="I19" s="3"/>
      <c r="J19" s="3"/>
      <c r="K19" s="106"/>
      <c r="L19" s="107"/>
      <c r="M19" s="107"/>
      <c r="N19" s="107"/>
      <c r="O19" s="107"/>
    </row>
    <row r="20" spans="1:15" x14ac:dyDescent="0.25">
      <c r="A20" s="3"/>
      <c r="B20" s="3"/>
      <c r="C20" s="3"/>
      <c r="D20" s="3"/>
      <c r="E20" s="3"/>
      <c r="F20" s="3"/>
      <c r="G20" s="3"/>
      <c r="H20" s="3"/>
      <c r="I20" s="3"/>
      <c r="J20" s="3"/>
      <c r="K20" s="106"/>
      <c r="L20" s="107"/>
      <c r="M20" s="107"/>
      <c r="N20" s="107"/>
      <c r="O20" s="107"/>
    </row>
    <row r="21" spans="1:15" x14ac:dyDescent="0.25">
      <c r="A21" s="3"/>
      <c r="B21" s="3"/>
      <c r="C21" s="3"/>
      <c r="D21" s="3"/>
      <c r="E21" s="3"/>
      <c r="F21" s="3"/>
      <c r="G21" s="3"/>
      <c r="H21" s="3"/>
      <c r="I21" s="3"/>
      <c r="J21" s="3"/>
      <c r="K21" s="106"/>
      <c r="L21" s="107"/>
      <c r="M21" s="107"/>
      <c r="N21" s="107"/>
      <c r="O21" s="107"/>
    </row>
    <row r="22" spans="1:15" x14ac:dyDescent="0.25">
      <c r="A22" s="3"/>
      <c r="B22" s="3"/>
      <c r="C22" s="3"/>
      <c r="D22" s="3"/>
      <c r="E22" s="3"/>
      <c r="F22" s="3"/>
      <c r="G22" s="3"/>
      <c r="H22" s="3"/>
      <c r="I22" s="3"/>
      <c r="J22" s="3"/>
      <c r="K22" s="106"/>
      <c r="L22" s="107"/>
      <c r="M22" s="107"/>
      <c r="N22" s="107"/>
      <c r="O22" s="107"/>
    </row>
    <row r="23" spans="1:15" x14ac:dyDescent="0.25">
      <c r="A23" s="3"/>
      <c r="B23" s="3"/>
      <c r="C23" s="3"/>
      <c r="D23" s="3"/>
      <c r="E23" s="3"/>
      <c r="F23" s="3"/>
      <c r="G23" s="3"/>
      <c r="H23" s="3"/>
      <c r="I23" s="3"/>
      <c r="J23" s="3"/>
      <c r="K23" s="106"/>
      <c r="L23" s="107"/>
      <c r="M23" s="107"/>
      <c r="N23" s="107"/>
      <c r="O23" s="107"/>
    </row>
    <row r="24" spans="1:15" x14ac:dyDescent="0.25">
      <c r="A24" s="3"/>
      <c r="B24" s="3"/>
      <c r="C24" s="3"/>
      <c r="D24" s="3"/>
      <c r="E24" s="3"/>
      <c r="F24" s="3"/>
      <c r="G24" s="3"/>
      <c r="H24" s="3"/>
      <c r="I24" s="3"/>
      <c r="J24" s="3"/>
      <c r="K24" s="106"/>
      <c r="L24" s="107"/>
      <c r="M24" s="107"/>
      <c r="N24" s="107"/>
      <c r="O24" s="107"/>
    </row>
    <row r="25" spans="1:15" x14ac:dyDescent="0.25">
      <c r="A25" s="3"/>
      <c r="B25" s="3"/>
      <c r="C25" s="3"/>
      <c r="D25" s="3"/>
      <c r="E25" s="3"/>
      <c r="F25" s="3"/>
      <c r="G25" s="3"/>
      <c r="H25" s="3"/>
      <c r="I25" s="3"/>
      <c r="J25" s="3"/>
      <c r="K25" s="106"/>
      <c r="L25" s="107"/>
      <c r="M25" s="107"/>
      <c r="N25" s="107"/>
      <c r="O25" s="107"/>
    </row>
    <row r="26" spans="1:15" x14ac:dyDescent="0.25">
      <c r="A26" s="3"/>
      <c r="B26" s="3"/>
      <c r="C26" s="3"/>
      <c r="D26" s="3"/>
      <c r="E26" s="3"/>
      <c r="F26" s="3"/>
      <c r="G26" s="3"/>
      <c r="H26" s="3"/>
      <c r="I26" s="3"/>
      <c r="J26" s="3"/>
      <c r="K26" s="106"/>
      <c r="L26" s="107"/>
      <c r="M26" s="107"/>
      <c r="N26" s="107"/>
      <c r="O26" s="107"/>
    </row>
    <row r="27" spans="1:15" x14ac:dyDescent="0.25">
      <c r="A27" s="3"/>
      <c r="B27" s="3"/>
      <c r="C27" s="3"/>
      <c r="D27" s="3"/>
      <c r="E27" s="3"/>
      <c r="F27" s="3"/>
      <c r="G27" s="3"/>
      <c r="H27" s="3"/>
      <c r="I27" s="3"/>
      <c r="J27" s="3"/>
      <c r="K27" s="106"/>
      <c r="L27" s="107"/>
      <c r="M27" s="107"/>
      <c r="N27" s="107"/>
      <c r="O27" s="107"/>
    </row>
    <row r="28" spans="1:15" x14ac:dyDescent="0.25">
      <c r="A28" s="3"/>
      <c r="B28" s="3"/>
      <c r="C28" s="3"/>
      <c r="D28" s="3"/>
      <c r="E28" s="3"/>
      <c r="F28" s="3"/>
      <c r="G28" s="3"/>
      <c r="H28" s="3"/>
      <c r="I28" s="3"/>
      <c r="J28" s="3"/>
      <c r="K28" s="106"/>
      <c r="L28" s="107"/>
      <c r="M28" s="107"/>
      <c r="N28" s="107"/>
      <c r="O28" s="107"/>
    </row>
    <row r="29" spans="1:15" x14ac:dyDescent="0.25">
      <c r="A29" s="3"/>
      <c r="B29" s="3"/>
      <c r="C29" s="3"/>
      <c r="D29" s="3"/>
      <c r="E29" s="3"/>
      <c r="F29" s="3"/>
      <c r="G29" s="3"/>
      <c r="H29" s="3"/>
      <c r="I29" s="3"/>
      <c r="J29" s="3"/>
      <c r="K29" s="106"/>
      <c r="L29" s="107"/>
      <c r="M29" s="107"/>
      <c r="N29" s="107"/>
      <c r="O29" s="107"/>
    </row>
    <row r="30" spans="1:15" x14ac:dyDescent="0.25">
      <c r="A30" s="3"/>
      <c r="B30" s="3"/>
      <c r="C30" s="3"/>
      <c r="D30" s="3"/>
      <c r="E30" s="3"/>
      <c r="F30" s="3"/>
      <c r="G30" s="3"/>
      <c r="H30" s="3"/>
      <c r="I30" s="3"/>
      <c r="J30" s="3"/>
      <c r="K30" s="106"/>
      <c r="L30" s="107"/>
      <c r="M30" s="107"/>
      <c r="N30" s="107"/>
      <c r="O30" s="107"/>
    </row>
    <row r="31" spans="1:15" x14ac:dyDescent="0.25">
      <c r="A31" s="3"/>
      <c r="B31" s="3"/>
      <c r="C31" s="3"/>
      <c r="D31" s="3"/>
      <c r="E31" s="3"/>
      <c r="F31" s="3"/>
      <c r="G31" s="3"/>
      <c r="H31" s="3"/>
      <c r="I31" s="3"/>
      <c r="J31" s="3"/>
      <c r="K31" s="106"/>
      <c r="L31" s="107"/>
      <c r="M31" s="107"/>
      <c r="N31" s="107"/>
      <c r="O31" s="107"/>
    </row>
    <row r="32" spans="1:15" x14ac:dyDescent="0.25">
      <c r="A32" s="3"/>
      <c r="B32" s="3"/>
      <c r="C32" s="3"/>
      <c r="D32" s="3"/>
      <c r="E32" s="3"/>
      <c r="F32" s="3"/>
      <c r="G32" s="3"/>
      <c r="H32" s="3"/>
      <c r="I32" s="3"/>
      <c r="J32" s="3"/>
      <c r="K32" s="106"/>
      <c r="N32" s="107"/>
      <c r="O32" s="107"/>
    </row>
    <row r="33" spans="1:15" x14ac:dyDescent="0.25">
      <c r="A33" s="3"/>
      <c r="B33" s="3"/>
      <c r="C33" s="3"/>
      <c r="D33" s="3"/>
      <c r="E33" s="3"/>
      <c r="F33" s="3"/>
      <c r="G33" s="3"/>
      <c r="H33" s="3"/>
      <c r="I33" s="3"/>
      <c r="J33" s="3"/>
      <c r="K33" s="106"/>
      <c r="N33" s="107"/>
      <c r="O33" s="107"/>
    </row>
    <row r="34" spans="1:15" x14ac:dyDescent="0.25">
      <c r="A34" s="3"/>
      <c r="B34" s="3"/>
      <c r="C34" s="3"/>
      <c r="D34" s="3"/>
      <c r="E34" s="3"/>
      <c r="F34" s="3"/>
      <c r="G34" s="3"/>
      <c r="H34" s="3"/>
      <c r="I34" s="3"/>
      <c r="J34" s="3"/>
      <c r="K34" s="106"/>
      <c r="N34" s="107"/>
      <c r="O34" s="107"/>
    </row>
    <row r="35" spans="1:15" x14ac:dyDescent="0.25">
      <c r="A35" s="3"/>
      <c r="B35" s="3"/>
      <c r="C35" s="3"/>
      <c r="D35" s="3"/>
      <c r="E35" s="3"/>
      <c r="F35" s="3"/>
      <c r="G35" s="3"/>
      <c r="H35" s="3"/>
      <c r="I35" s="3"/>
      <c r="J35" s="3"/>
      <c r="K35" s="106"/>
    </row>
    <row r="36" spans="1:15" x14ac:dyDescent="0.25">
      <c r="A36" s="3"/>
      <c r="B36" s="3"/>
      <c r="C36" s="3"/>
      <c r="D36" s="3"/>
      <c r="E36" s="3"/>
      <c r="F36" s="3"/>
      <c r="G36" s="3"/>
      <c r="H36" s="3"/>
      <c r="I36" s="3"/>
      <c r="J36" s="3"/>
      <c r="K36" s="106"/>
    </row>
    <row r="37" spans="1:15" x14ac:dyDescent="0.25">
      <c r="A37" s="3"/>
      <c r="B37" s="3"/>
      <c r="C37" s="3"/>
      <c r="D37" s="3"/>
      <c r="E37" s="3"/>
      <c r="F37" s="3"/>
      <c r="G37" s="3"/>
      <c r="H37" s="3"/>
      <c r="I37" s="3"/>
      <c r="J37" s="3"/>
      <c r="K37" s="106"/>
    </row>
    <row r="38" spans="1:15" x14ac:dyDescent="0.25">
      <c r="A38" s="3"/>
      <c r="B38" s="3"/>
      <c r="C38" s="3"/>
      <c r="D38" s="3"/>
      <c r="E38" s="3"/>
      <c r="F38" s="3"/>
      <c r="G38" s="3"/>
      <c r="H38" s="3"/>
      <c r="I38" s="3"/>
      <c r="J38" s="3"/>
      <c r="K38" s="106"/>
    </row>
    <row r="39" spans="1:15" x14ac:dyDescent="0.25">
      <c r="A39" s="3"/>
      <c r="B39" s="3"/>
      <c r="C39" s="3"/>
      <c r="D39" s="3"/>
      <c r="E39" s="3"/>
      <c r="F39" s="3"/>
      <c r="G39" s="3"/>
      <c r="H39" s="3"/>
      <c r="I39" s="3"/>
      <c r="J39" s="3"/>
      <c r="K39" s="106"/>
    </row>
    <row r="40" spans="1:15" x14ac:dyDescent="0.25">
      <c r="A40" s="3"/>
      <c r="B40" s="3"/>
      <c r="C40" s="3"/>
      <c r="D40" s="3"/>
      <c r="E40" s="3"/>
      <c r="F40" s="3"/>
      <c r="G40" s="3"/>
      <c r="H40" s="3"/>
      <c r="I40" s="3"/>
      <c r="J40" s="3"/>
      <c r="K40" s="106"/>
    </row>
    <row r="41" spans="1:15" x14ac:dyDescent="0.25">
      <c r="A41" s="3"/>
      <c r="B41" s="3"/>
      <c r="C41" s="3"/>
      <c r="D41" s="3"/>
      <c r="E41" s="3"/>
      <c r="F41" s="3"/>
      <c r="G41" s="3"/>
      <c r="H41" s="3"/>
      <c r="I41" s="3"/>
      <c r="J41" s="3"/>
      <c r="K41" s="106"/>
    </row>
    <row r="42" spans="1:15" x14ac:dyDescent="0.25">
      <c r="A42" s="3"/>
      <c r="G42" s="3"/>
      <c r="J42" s="3"/>
    </row>
    <row r="43" spans="1:15" x14ac:dyDescent="0.25">
      <c r="A43" s="3"/>
      <c r="G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row>
    <row r="52" spans="1:10" x14ac:dyDescent="0.25">
      <c r="A52" s="3"/>
    </row>
    <row r="53" spans="1:10" x14ac:dyDescent="0.25">
      <c r="A53" s="3"/>
    </row>
  </sheetData>
  <mergeCells count="6">
    <mergeCell ref="B13:E13"/>
    <mergeCell ref="B8:E8"/>
    <mergeCell ref="B9:E9"/>
    <mergeCell ref="B10:E10"/>
    <mergeCell ref="B11:E11"/>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80B3-C69F-4DFA-87DB-FABFA7291EE5}">
  <dimension ref="A1:J19"/>
  <sheetViews>
    <sheetView view="pageBreakPreview" zoomScale="60" zoomScaleNormal="40" workbookViewId="0">
      <selection activeCell="P3" sqref="P3"/>
    </sheetView>
  </sheetViews>
  <sheetFormatPr defaultColWidth="8.85546875" defaultRowHeight="15" x14ac:dyDescent="0.25"/>
  <cols>
    <col min="1" max="1" width="4.7109375" customWidth="1"/>
    <col min="2" max="2" width="5.85546875" customWidth="1"/>
    <col min="3" max="3" width="43.42578125" customWidth="1"/>
    <col min="4" max="4" width="15.42578125" customWidth="1"/>
    <col min="5" max="5" width="14.42578125" customWidth="1"/>
    <col min="6" max="6" width="44.42578125" customWidth="1"/>
    <col min="7" max="7" width="50.42578125" customWidth="1"/>
    <col min="8" max="8" width="44.42578125" customWidth="1"/>
  </cols>
  <sheetData>
    <row r="1" spans="1:10" ht="28.5" customHeight="1" x14ac:dyDescent="0.25">
      <c r="A1" s="3"/>
      <c r="B1" s="122"/>
      <c r="C1" s="178" t="str">
        <f>'Training Plan Delivery Grid PP'!D2</f>
        <v>Packaging Professional</v>
      </c>
      <c r="D1" s="178"/>
      <c r="E1" s="178"/>
      <c r="F1" s="178"/>
      <c r="G1" s="178"/>
      <c r="H1" s="178"/>
      <c r="I1" s="178"/>
      <c r="J1" s="122"/>
    </row>
    <row r="2" spans="1:10" ht="28.5" customHeight="1" x14ac:dyDescent="0.25">
      <c r="A2" s="3"/>
      <c r="B2" s="122"/>
      <c r="C2" s="178" t="str">
        <f>'Training Plan Delivery Grid PP'!D6</f>
        <v>Packaging Professional BSc</v>
      </c>
      <c r="D2" s="178"/>
      <c r="E2" s="178"/>
      <c r="F2" s="178"/>
      <c r="G2" s="178"/>
      <c r="H2" s="178"/>
      <c r="I2" s="178"/>
      <c r="J2" s="122"/>
    </row>
    <row r="3" spans="1:10" ht="205.9" customHeight="1" x14ac:dyDescent="0.25">
      <c r="A3" s="3"/>
      <c r="B3" s="122"/>
      <c r="C3" s="179" t="s">
        <v>139</v>
      </c>
      <c r="D3" s="180"/>
      <c r="E3" s="180"/>
      <c r="F3" s="180"/>
      <c r="G3" s="180"/>
      <c r="H3" s="180"/>
      <c r="I3" s="122"/>
      <c r="J3" s="122"/>
    </row>
    <row r="4" spans="1:10" s="109" customFormat="1" ht="69" customHeight="1" thickBot="1" x14ac:dyDescent="0.3">
      <c r="A4" s="139"/>
      <c r="B4" s="181" t="s">
        <v>152</v>
      </c>
      <c r="C4" s="181"/>
      <c r="D4" s="181"/>
      <c r="E4" s="181"/>
      <c r="F4" s="181"/>
      <c r="G4" s="181"/>
      <c r="H4" s="181"/>
      <c r="I4" s="123"/>
      <c r="J4" s="123"/>
    </row>
    <row r="5" spans="1:10" ht="106.5" customHeight="1" thickBot="1" x14ac:dyDescent="0.3">
      <c r="A5" s="3"/>
      <c r="B5" s="3"/>
      <c r="C5" s="3"/>
      <c r="D5" s="118" t="s">
        <v>153</v>
      </c>
      <c r="E5" s="119" t="s">
        <v>154</v>
      </c>
      <c r="F5" s="119" t="s">
        <v>155</v>
      </c>
      <c r="G5" s="119" t="s">
        <v>156</v>
      </c>
      <c r="H5" s="120" t="s">
        <v>157</v>
      </c>
      <c r="I5" s="3"/>
      <c r="J5" s="3"/>
    </row>
    <row r="6" spans="1:10" ht="95.25" customHeight="1" x14ac:dyDescent="0.25">
      <c r="A6" s="3"/>
      <c r="B6" s="177" t="s">
        <v>91</v>
      </c>
      <c r="C6" s="117" t="str">
        <f>'Training Plan Delivery Grid PP'!C17</f>
        <v>Role of Packaging</v>
      </c>
      <c r="D6" s="110">
        <f>'Training Plan Delivery Grid PP'!E16</f>
        <v>1</v>
      </c>
      <c r="E6" s="110">
        <f>'Training Plan Delivery Grid PP'!F16</f>
        <v>4</v>
      </c>
      <c r="F6" s="112" t="str">
        <f>'Training Plan Delivery Grid PP'!U16</f>
        <v>Support the Skill Scan accuracy and the Apprentice's attempt at the Starting Point Exercise</v>
      </c>
      <c r="G6" s="112" t="str">
        <f>'Training Plan Delivery Grid PP'!V16</f>
        <v>Support completion of the Starting Point Exercise in the first three weeks. 
Provide organisation view beyond their immediate operational role, e.g. time with key stakeholders in other operating areas, job shadowing (and commencement of rotation where possible).</v>
      </c>
      <c r="H6" s="113" t="str">
        <f>'Training Plan Delivery Grid PP'!W16</f>
        <v xml:space="preserve">With WBL Coach review the Starting Point Exercise and develop initial KSB development targets. Support reflection in relation to supply chain and group work on the module.
</v>
      </c>
      <c r="I6" s="3"/>
      <c r="J6" s="3"/>
    </row>
    <row r="7" spans="1:10" ht="95.25" customHeight="1" x14ac:dyDescent="0.25">
      <c r="A7" s="3"/>
      <c r="B7" s="177"/>
      <c r="C7" s="127" t="str">
        <f>'Training Plan Delivery Grid PP'!C17</f>
        <v>Role of Packaging</v>
      </c>
      <c r="D7" s="128">
        <f>'Training Plan Delivery Grid PP'!E17</f>
        <v>5</v>
      </c>
      <c r="E7" s="128">
        <f>'Training Plan Delivery Grid PP'!F17</f>
        <v>13</v>
      </c>
      <c r="F7" s="129" t="str">
        <f>'Training Plan Delivery Grid PP'!U17</f>
        <v>Help the apprentice to access your organisation's documentation in respect of corporate ethos and environmental &amp; sustainability policies that impact on the job role</v>
      </c>
      <c r="G7" s="129" t="str">
        <f>'Training Plan Delivery Grid PP'!V17</f>
        <v>Facilitate meetings &amp; visits to relevant suppliers and/or customers to develop competence around environmental impact related to materials science &amp; production processes.</v>
      </c>
      <c r="H7" s="130" t="str">
        <f>'Training Plan Delivery Grid PP'!W17</f>
        <v xml:space="preserve">Use the Apprenticeship Progress Review to develop further targets through activities focussed on New Product Development.
</v>
      </c>
      <c r="I7" s="3"/>
      <c r="J7" s="3"/>
    </row>
    <row r="8" spans="1:10" ht="95.25" customHeight="1" x14ac:dyDescent="0.25">
      <c r="A8" s="3"/>
      <c r="B8" s="177"/>
      <c r="C8" s="127" t="str">
        <f>'Training Plan Delivery Grid PP'!C18</f>
        <v>Principles of Packaging Technology</v>
      </c>
      <c r="D8" s="128">
        <f>'Training Plan Delivery Grid PP'!E18</f>
        <v>3</v>
      </c>
      <c r="E8" s="128">
        <f>'Training Plan Delivery Grid PP'!F18</f>
        <v>14</v>
      </c>
      <c r="F8" s="129" t="str">
        <f>'Training Plan Delivery Grid PP'!U18</f>
        <v>Offer insight and access to materials and processes used in your organisations key activities.</v>
      </c>
      <c r="G8" s="129" t="str">
        <f>'Training Plan Delivery Grid PP'!V18</f>
        <v>Facilitate access to information related to key materials and processes being explored during module coursework.  Check with your apprentice what is most relevant and how you can support.</v>
      </c>
      <c r="H8" s="130" t="str">
        <f>'Training Plan Delivery Grid PP'!W18</f>
        <v xml:space="preserve">Use the Apprenticeship Progress Review to develop further targets through activities focussed on  the use of technology in new product development. </v>
      </c>
      <c r="I8" s="3"/>
      <c r="J8" s="3"/>
    </row>
    <row r="9" spans="1:10" ht="95.25" customHeight="1" x14ac:dyDescent="0.25">
      <c r="A9" s="3"/>
      <c r="B9" s="177"/>
      <c r="C9" s="127" t="str">
        <f>'Training Plan Delivery Grid PP'!C19</f>
        <v>PPD1</v>
      </c>
      <c r="D9" s="128">
        <f>'Training Plan Delivery Grid PP'!E19</f>
        <v>1</v>
      </c>
      <c r="E9" s="128">
        <f>'Training Plan Delivery Grid PP'!F19</f>
        <v>13</v>
      </c>
      <c r="F9" s="129" t="str">
        <f>'Training Plan Delivery Grid PP'!U19</f>
        <v xml:space="preserve">Support the Skill Scan accuracy and the Apprentice's attempt at the Starting Point Exercise
</v>
      </c>
      <c r="G9" s="129" t="str">
        <f>'Training Plan Delivery Grid PP'!V19</f>
        <v>Help the Apprentice to complete a Skill Scan Review in the first three weeks of the Apprenticeship.
Identify opportunities for experience in New Product Development opportunities for Level 5 (year 2)</v>
      </c>
      <c r="H9" s="130" t="str">
        <f>'Training Plan Delivery Grid PP'!W19</f>
        <v>Confirm opportunities for experience for New Product Development Module and update the Apprentice's action plan during the Apprenticeship Progress Review.</v>
      </c>
      <c r="I9" s="3"/>
      <c r="J9" s="3"/>
    </row>
    <row r="10" spans="1:10" x14ac:dyDescent="0.25">
      <c r="A10" s="3"/>
      <c r="B10" s="3"/>
      <c r="C10" s="114"/>
      <c r="D10" s="111"/>
      <c r="E10" s="111"/>
      <c r="F10" s="115"/>
      <c r="G10" s="115"/>
      <c r="H10" s="116"/>
      <c r="I10" s="3"/>
      <c r="J10" s="3"/>
    </row>
    <row r="11" spans="1:10" ht="151.9" customHeight="1" x14ac:dyDescent="0.25">
      <c r="A11" s="3"/>
      <c r="B11" s="177" t="s">
        <v>108</v>
      </c>
      <c r="C11" s="127" t="str">
        <f>'Training Plan Delivery Grid PP'!C21</f>
        <v>Unpacking the Consumer Supply Chain</v>
      </c>
      <c r="D11" s="128">
        <f>'Training Plan Delivery Grid PP'!E21</f>
        <v>15</v>
      </c>
      <c r="E11" s="128">
        <f>'Training Plan Delivery Grid PP'!F21</f>
        <v>29</v>
      </c>
      <c r="F11" s="129" t="str">
        <f>'Training Plan Delivery Grid PP'!U21</f>
        <v xml:space="preserve">Plan shadowing &amp; communications related to intellectual property &amp; R&amp;D process. Develop KSB targets in relation the three pillars of sustainability (Socio-economic and environmental).
</v>
      </c>
      <c r="G11" s="129" t="str">
        <f>'Training Plan Delivery Grid PP'!V21</f>
        <v xml:space="preserve">Ensure 20% OTJT flexibility enables collaboration across different organisations during the module. Where possible facilitate opportunities for groups of Apprentices outside your organisation, who might be collaborating with your Apprentice on group work.
Provide access to relevant stakeholders: intellectual property, budgetary control, compliance, and marketing. </v>
      </c>
      <c r="H11" s="130" t="str">
        <f>'Training Plan Delivery Grid PP'!W21</f>
        <v xml:space="preserve">Use the next Apprenticeship Progress Review to support your Apprentice to reflect and synthesise their learning so they can apply knowledge and skills in the work place, working to new targets.
</v>
      </c>
      <c r="I11" s="3"/>
      <c r="J11" s="3"/>
    </row>
    <row r="12" spans="1:10" ht="128.44999999999999" customHeight="1" x14ac:dyDescent="0.25">
      <c r="A12" s="3"/>
      <c r="B12" s="177"/>
      <c r="C12" s="127" t="str">
        <f>'Training Plan Delivery Grid PP'!C22</f>
        <v>New Product Development</v>
      </c>
      <c r="D12" s="128">
        <f>'Training Plan Delivery Grid PP'!E22</f>
        <v>18</v>
      </c>
      <c r="E12" s="128">
        <f>'Training Plan Delivery Grid PP'!F22</f>
        <v>27</v>
      </c>
      <c r="F12" s="129" t="str">
        <f>'Training Plan Delivery Grid PP'!U22</f>
        <v>Enable research in the organisation &amp; support identification of an appropriate New Product Development project.</v>
      </c>
      <c r="G12" s="129" t="str">
        <f>'Training Plan Delivery Grid PP'!V22</f>
        <v>Provide space and support for your apprentice to develop insights into customer requirements, so they can focus on adding value and critical analysis. Provide access to stakeholders who can help theApprentice develop their an understanding of the organisation's metrics for success.  This will suport preparation for the Apprentice's presentation in the module</v>
      </c>
      <c r="H12" s="130" t="str">
        <f>'Training Plan Delivery Grid PP'!W22</f>
        <v>Help the Apprentice to reflect on their capability to articulate their learning and their ability to deploy the methods of assessment that will be repeated in EPA.</v>
      </c>
      <c r="I12" s="3"/>
      <c r="J12" s="3"/>
    </row>
    <row r="13" spans="1:10" ht="95.25" customHeight="1" x14ac:dyDescent="0.25">
      <c r="A13" s="3"/>
      <c r="B13" s="177"/>
      <c r="C13" s="127" t="str">
        <f>'Training Plan Delivery Grid PP'!C23</f>
        <v>Packaging Technology Applied</v>
      </c>
      <c r="D13" s="128">
        <f>'Training Plan Delivery Grid PP'!E23</f>
        <v>17</v>
      </c>
      <c r="E13" s="128">
        <f>'Training Plan Delivery Grid PP'!F23</f>
        <v>27</v>
      </c>
      <c r="F13" s="129" t="str">
        <f>'Training Plan Delivery Grid PP'!U23</f>
        <v>Plan shadowing &amp; communications related to machine processes and production efficiency.  Also enable access to relevant  legislation &amp; regulation.</v>
      </c>
      <c r="G13" s="129" t="str">
        <f>'Training Plan Delivery Grid PP'!V23</f>
        <v xml:space="preserve">Facilitate access and insight to product and processes affected by legislation and production efficacy issues.
</v>
      </c>
      <c r="H13" s="130" t="str">
        <f>'Training Plan Delivery Grid PP'!W23</f>
        <v>Help the Apprentice to reflect on their ability to articulate their learning and their skills to deploy the methods of assessment that will be repeated in the End Point Assessment</v>
      </c>
      <c r="I13" s="3"/>
      <c r="J13" s="3"/>
    </row>
    <row r="14" spans="1:10" ht="95.25" customHeight="1" x14ac:dyDescent="0.25">
      <c r="A14" s="3"/>
      <c r="B14" s="177"/>
      <c r="C14" s="127" t="str">
        <f>'Training Plan Delivery Grid PP'!C24</f>
        <v>PPD 2</v>
      </c>
      <c r="D14" s="128">
        <f>'Training Plan Delivery Grid PP'!E24</f>
        <v>15</v>
      </c>
      <c r="E14" s="128">
        <f>'Training Plan Delivery Grid PP'!F24</f>
        <v>28</v>
      </c>
      <c r="F14" s="129" t="str">
        <f>'Training Plan Delivery Grid PP'!U24</f>
        <v>Offer insight into decision making process within organisation, which feature economic factors.  Allow access and review of the business models used.</v>
      </c>
      <c r="G14" s="129" t="str">
        <f>'Training Plan Delivery Grid PP'!V24</f>
        <v>Provide opportunities for delivering business critical change, for example shadowing senior staff and actively supporting thir work.</v>
      </c>
      <c r="H14" s="130" t="str">
        <f>'Training Plan Delivery Grid PP'!W24</f>
        <v xml:space="preserve">Help the Apprenitce to use the next progress review to re-examine how they have been engaging in  potential mitigation strategies to manage projected legislative/regulatory  risks and opportunities to develop evidence for EPA. </v>
      </c>
      <c r="I14" s="3"/>
      <c r="J14" s="3"/>
    </row>
    <row r="15" spans="1:10" x14ac:dyDescent="0.25">
      <c r="A15" s="3"/>
      <c r="B15" s="3"/>
      <c r="C15" s="114"/>
      <c r="D15" s="111"/>
      <c r="E15" s="111"/>
      <c r="F15" s="115"/>
      <c r="G15" s="115"/>
      <c r="H15" s="116"/>
      <c r="I15" s="3"/>
      <c r="J15" s="3"/>
    </row>
    <row r="16" spans="1:10" ht="95.25" customHeight="1" x14ac:dyDescent="0.25">
      <c r="A16" s="3"/>
      <c r="B16" s="177" t="s">
        <v>136</v>
      </c>
      <c r="C16" s="127" t="str">
        <f>'Training Plan Delivery Grid PP'!C26</f>
        <v>Packaging the Future</v>
      </c>
      <c r="D16" s="128">
        <f>'Training Plan Delivery Grid PP'!E26</f>
        <v>29</v>
      </c>
      <c r="E16" s="128">
        <f>'Training Plan Delivery Grid PP'!F26</f>
        <v>34</v>
      </c>
      <c r="F16" s="129" t="str">
        <f>'Training Plan Delivery Grid PP'!U26</f>
        <v>Help arrange experience that wil offer insight into business choices. Specifically your apprentice needs to explore corporate relations with third party organisations and learn about circularity opportunities.</v>
      </c>
      <c r="G16" s="129" t="str">
        <f>'Training Plan Delivery Grid PP'!V26</f>
        <v>Ensure the your Apprentice can succesfully identify a project for End Point Assesment. Support collaborative working with other apprentices through OTJ flexibility</v>
      </c>
      <c r="H16" s="130" t="str">
        <f>'Training Plan Delivery Grid PP'!W26</f>
        <v>Support progress through Gateway process.</v>
      </c>
      <c r="I16" s="3"/>
      <c r="J16" s="3"/>
    </row>
    <row r="17" spans="1:10" ht="95.25" customHeight="1" x14ac:dyDescent="0.25">
      <c r="A17" s="3"/>
      <c r="B17" s="177"/>
      <c r="C17" s="149" t="str">
        <f>'Training Plan Delivery Grid PP'!C27</f>
        <v>PPD 3</v>
      </c>
      <c r="D17" s="128">
        <f>'Training Plan Delivery Grid PP'!E27</f>
        <v>29</v>
      </c>
      <c r="E17" s="128">
        <f>'Training Plan Delivery Grid PP'!F27</f>
        <v>34</v>
      </c>
      <c r="F17" s="129" t="str">
        <f>'Training Plan Delivery Grid PP'!U27</f>
        <v>Continue to review and explore business opportunities explore options for End Point Assessment projects.</v>
      </c>
      <c r="G17" s="129" t="str">
        <f>'Training Plan Delivery Grid PP'!V27</f>
        <v>Support the Apprentice as they develop autonomy and responsibility.  Facilitate additional experience for unmet KSBs. Use APRs to discuss the impact of final projects &amp; career progression.</v>
      </c>
      <c r="H17" s="130" t="str">
        <f>'Training Plan Delivery Grid PP'!W27</f>
        <v>Support progress through Gateway process.</v>
      </c>
      <c r="I17" s="3"/>
      <c r="J17" s="3"/>
    </row>
    <row r="18" spans="1:10" ht="95.25" customHeight="1" x14ac:dyDescent="0.25">
      <c r="A18" s="3"/>
      <c r="B18" s="177"/>
      <c r="C18" s="150" t="str">
        <f>'Training Plan Delivery Grid PP'!C28</f>
        <v>Packaging Professional End Point Assessment</v>
      </c>
      <c r="D18" s="128">
        <f>'Training Plan Delivery Grid PP'!E28</f>
        <v>36</v>
      </c>
      <c r="E18" s="128">
        <f>'Training Plan Delivery Grid PP'!F28</f>
        <v>42</v>
      </c>
      <c r="F18" s="129" t="str">
        <f>'Training Plan Delivery Grid PP'!U28</f>
        <v>Ensure progress through Gateway</v>
      </c>
      <c r="G18" s="129" t="str">
        <f>'Training Plan Delivery Grid PP'!V28</f>
        <v>Support the apprentice, as they deliver the EPA project.</v>
      </c>
      <c r="H18" s="130" t="str">
        <f>'Training Plan Delivery Grid PP'!W28</f>
        <v>Use APRs to provide support during EPA and consider careeer progression.</v>
      </c>
      <c r="I18" s="3"/>
      <c r="J18" s="3"/>
    </row>
    <row r="19" spans="1:10" x14ac:dyDescent="0.25">
      <c r="A19" s="3"/>
      <c r="B19" s="3"/>
      <c r="C19" s="114"/>
      <c r="D19" s="111"/>
      <c r="E19" s="111"/>
      <c r="F19" s="115"/>
      <c r="G19" s="115"/>
      <c r="H19" s="116"/>
      <c r="I19" s="3"/>
      <c r="J19" s="3"/>
    </row>
  </sheetData>
  <mergeCells count="7">
    <mergeCell ref="B6:B9"/>
    <mergeCell ref="B11:B14"/>
    <mergeCell ref="B16:B18"/>
    <mergeCell ref="C1:I1"/>
    <mergeCell ref="C2:I2"/>
    <mergeCell ref="C3:H3"/>
    <mergeCell ref="B4:H4"/>
  </mergeCells>
  <pageMargins left="0.7" right="0.7" top="0.75" bottom="0.75" header="0.3" footer="0.3"/>
  <pageSetup paperSize="9" scale="32"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0014B9F-865A-4B53-8EEB-9E7EAFE5A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2338e70c-3ca3-40b1-ba30-6ea23096f1ba"/>
    <ds:schemaRef ds:uri="http://purl.org/dc/elements/1.1/"/>
    <ds:schemaRef ds:uri="http://schemas.microsoft.com/office/2006/metadata/properties"/>
    <ds:schemaRef ds:uri="e5dc7cd7-ca08-4e11-b371-89cc7425e74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 Delivery Grid PP</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2023-01-27T12:11:55Z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