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0498CEF0-0C7C-4AC5-8FC5-360376E6CC07}"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P25" i="12"/>
  <c r="Q25" i="12"/>
  <c r="R25" i="12"/>
  <c r="K24"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0" i="12" l="1"/>
  <c r="T20" i="12" s="1"/>
  <c r="K21" i="12"/>
  <c r="K22" i="12"/>
  <c r="K16" i="12"/>
  <c r="T16" i="12" s="1"/>
  <c r="K18" i="12"/>
  <c r="S24" i="12"/>
  <c r="F4" i="10"/>
  <c r="F6" i="10" s="1"/>
  <c r="K25" i="12" l="1"/>
  <c r="S16" i="12"/>
  <c r="S22" i="12"/>
  <c r="T24" i="12"/>
  <c r="T22" i="12"/>
  <c r="S20" i="12"/>
  <c r="S17" i="12"/>
  <c r="T18" i="12"/>
  <c r="S18" i="12"/>
  <c r="K10" i="12" l="1"/>
  <c r="S25" i="12"/>
  <c r="I9" i="10" s="1"/>
  <c r="M5" i="10" s="1"/>
  <c r="T25" i="12"/>
  <c r="I10" i="10" s="1"/>
  <c r="M6" i="10" s="1"/>
</calcChain>
</file>

<file path=xl/sharedStrings.xml><?xml version="1.0" encoding="utf-8"?>
<sst xmlns="http://schemas.openxmlformats.org/spreadsheetml/2006/main" count="152" uniqueCount="138">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</sst>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7">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9" xfId="1" applyFont="1" applyFill="1" applyBorder="1" applyAlignment="1">
      <alignment horizontal="center"/>
    </xf>
    <xf numFmtId="0" fontId="10" fillId="0" borderId="39" xfId="1" applyFont="1" applyBorder="1" applyAlignment="1">
      <alignment horizontal="center"/>
    </xf>
    <xf numFmtId="0" fontId="10" fillId="16" borderId="39" xfId="1" applyFont="1" applyFill="1" applyBorder="1" applyAlignment="1">
      <alignment horizontal="center"/>
    </xf>
    <xf numFmtId="0" fontId="10" fillId="15" borderId="39" xfId="1" applyFont="1" applyFill="1" applyBorder="1" applyAlignment="1">
      <alignment horizontal="center"/>
    </xf>
    <xf numFmtId="0" fontId="10" fillId="0" borderId="38" xfId="1" applyFont="1" applyBorder="1"/>
    <xf numFmtId="0" fontId="10" fillId="17" borderId="38" xfId="1" applyFont="1" applyFill="1" applyBorder="1" applyAlignment="1">
      <alignment horizontal="center"/>
    </xf>
    <xf numFmtId="0" fontId="10" fillId="16" borderId="38" xfId="1" applyFont="1" applyFill="1" applyBorder="1" applyAlignment="1">
      <alignment horizontal="center"/>
    </xf>
    <xf numFmtId="0" fontId="10" fillId="18"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2" borderId="53" xfId="0" applyFill="1" applyBorder="1" applyAlignment="1">
      <alignment horizontal="left" vertical="center" wrapText="1" indent="1"/>
    </xf>
    <xf numFmtId="0" fontId="0" fillId="12" borderId="54" xfId="0" applyFill="1" applyBorder="1" applyAlignment="1">
      <alignment horizontal="center" vertical="center" wrapText="1"/>
    </xf>
    <xf numFmtId="0" fontId="0" fillId="12" borderId="54" xfId="0" applyFill="1" applyBorder="1" applyAlignment="1">
      <alignment horizontal="left" vertical="center" wrapText="1" indent="1"/>
    </xf>
    <xf numFmtId="0" fontId="0" fillId="12"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9"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9" borderId="0" xfId="0" applyFont="1" applyFill="1" applyAlignment="1">
      <alignment horizontal="left"/>
    </xf>
    <xf numFmtId="0" fontId="29" fillId="21" borderId="6" xfId="0" applyFont="1" applyFill="1" applyBorder="1" applyAlignment="1">
      <alignment horizontal="center" wrapText="1"/>
    </xf>
    <xf numFmtId="0" fontId="29"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2" borderId="59" xfId="0" applyFont="1" applyFill="1" applyBorder="1" applyAlignment="1">
      <alignment horizontal="center" wrapText="1"/>
    </xf>
    <xf numFmtId="0" fontId="29" fillId="22" borderId="60" xfId="0" applyFont="1" applyFill="1" applyBorder="1" applyAlignment="1">
      <alignment horizontal="center" wrapText="1"/>
    </xf>
    <xf numFmtId="0" fontId="27" fillId="4" borderId="40" xfId="0" applyFont="1" applyFill="1" applyBorder="1" applyAlignment="1">
      <alignment horizontal="left" vertical="top" wrapText="1"/>
    </xf>
    <xf numFmtId="0" fontId="27" fillId="19" borderId="40" xfId="0" applyFont="1" applyFill="1" applyBorder="1" applyAlignment="1">
      <alignment horizontal="left" vertical="top" wrapText="1"/>
    </xf>
    <xf numFmtId="0" fontId="2" fillId="19" borderId="40" xfId="0" applyFont="1" applyFill="1" applyBorder="1" applyAlignment="1">
      <alignment horizontal="left" vertical="top" wrapText="1"/>
    </xf>
    <xf numFmtId="0" fontId="29" fillId="23" borderId="8" xfId="0" applyFont="1" applyFill="1" applyBorder="1" applyAlignment="1">
      <alignment horizontal="center" wrapText="1"/>
    </xf>
    <xf numFmtId="0" fontId="29"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168</c:v>
                </c:pt>
                <c:pt idx="1">
                  <c:v>50</c:v>
                </c:pt>
                <c:pt idx="2">
                  <c:v>0</c:v>
                </c:pt>
                <c:pt idx="3">
                  <c:v>185.12000000000006</c:v>
                </c:pt>
                <c:pt idx="4">
                  <c:v>184.12000000000006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70" zoomScaleNormal="70" workbookViewId="0">
      <selection activeCell="K21" sqref="K2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9" t="s">
        <v>9</v>
      </c>
      <c r="AF7" s="140"/>
      <c r="AG7" s="140"/>
      <c r="AH7" s="140"/>
      <c r="AI7" s="140"/>
      <c r="AJ7" s="140"/>
      <c r="AK7" s="140"/>
      <c r="AL7" s="140"/>
      <c r="AM7" s="140"/>
      <c r="AN7" s="140"/>
      <c r="AO7" s="4"/>
      <c r="AP7" s="4"/>
      <c r="AQ7" s="4"/>
      <c r="AR7" s="4"/>
      <c r="AS7" s="4"/>
      <c r="AT7" s="4"/>
      <c r="AU7" s="4"/>
      <c r="AV7" s="4"/>
      <c r="AW7" s="3"/>
      <c r="AX7" s="3"/>
    </row>
    <row r="8" spans="1:50" ht="25.5" customHeight="1" x14ac:dyDescent="0.3">
      <c r="A8" s="3"/>
      <c r="B8" s="3"/>
      <c r="C8" s="13" t="s">
        <v>10</v>
      </c>
      <c r="D8" s="13"/>
      <c r="E8" s="13"/>
      <c r="F8" s="13"/>
      <c r="G8" s="13"/>
      <c r="H8" s="13"/>
      <c r="I8" s="3"/>
      <c r="J8" s="3"/>
      <c r="K8" s="121">
        <v>23</v>
      </c>
      <c r="L8" s="32" t="s">
        <v>11</v>
      </c>
      <c r="M8" s="14"/>
      <c r="N8" s="14"/>
      <c r="O8" s="14"/>
      <c r="P8" s="14"/>
      <c r="Q8" s="14"/>
      <c r="R8" s="14"/>
      <c r="S8" s="14"/>
      <c r="T8" s="14"/>
      <c r="U8" s="14"/>
      <c r="V8" s="14"/>
      <c r="W8" s="14"/>
      <c r="X8" s="14"/>
      <c r="Y8" s="14"/>
      <c r="Z8" s="14"/>
      <c r="AA8" s="14"/>
      <c r="AB8" s="14"/>
      <c r="AC8" s="14"/>
      <c r="AD8" s="14"/>
      <c r="AE8" s="144" t="s">
        <v>12</v>
      </c>
      <c r="AF8" s="145"/>
      <c r="AG8" s="145"/>
      <c r="AH8" s="145"/>
      <c r="AI8" s="145"/>
      <c r="AJ8" s="145"/>
      <c r="AK8" s="145"/>
      <c r="AL8" s="145"/>
      <c r="AM8" s="145"/>
      <c r="AN8" s="145"/>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6">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1"/>
      <c r="D13" s="141"/>
      <c r="E13" s="141"/>
      <c r="F13" s="141"/>
      <c r="G13" s="141"/>
      <c r="H13" s="141"/>
      <c r="I13" s="141"/>
      <c r="J13" s="91"/>
      <c r="K13" s="142" t="s">
        <v>20</v>
      </c>
      <c r="L13" s="143"/>
      <c r="M13" s="143"/>
      <c r="N13" s="143"/>
      <c r="O13" s="143"/>
      <c r="P13" s="143"/>
      <c r="Q13" s="143"/>
      <c r="R13" s="143"/>
      <c r="S13" s="143"/>
      <c r="T13" s="143"/>
      <c r="U13" s="143"/>
      <c r="V13" s="14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6" t="s">
        <v>64</v>
      </c>
      <c r="V14" s="137"/>
      <c r="W14" s="13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4" t="s">
        <v>93</v>
      </c>
      <c r="C16" s="87" t="s">
        <v>94</v>
      </c>
      <c r="D16" s="19">
        <v>30</v>
      </c>
      <c r="E16" s="19">
        <v>1</v>
      </c>
      <c r="F16" s="19"/>
      <c r="G16" s="19">
        <v>30</v>
      </c>
      <c r="H16" s="19"/>
      <c r="I16" s="19"/>
      <c r="J16" s="19">
        <v>0</v>
      </c>
      <c r="K16" s="92">
        <f>(($D16/150)*($K$9))-J16</f>
        <v>106.72000000000001</v>
      </c>
      <c r="L16" s="93"/>
      <c r="M16" s="93"/>
      <c r="N16" s="93"/>
      <c r="O16" s="93">
        <v>30</v>
      </c>
      <c r="P16" s="93"/>
      <c r="Q16" s="93"/>
      <c r="R16" s="93"/>
      <c r="S16" s="93">
        <f>(K16-(SUM(L16:R16)))/2</f>
        <v>38.360000000000007</v>
      </c>
      <c r="T16" s="94">
        <f>(K16-(SUM(L16:R16)))/2</f>
        <v>38.360000000000007</v>
      </c>
      <c r="U16" s="123" t="s">
        <v>95</v>
      </c>
      <c r="V16" s="124" t="s">
        <v>96</v>
      </c>
      <c r="W16" s="125"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5"/>
      <c r="C17" s="88" t="s">
        <v>98</v>
      </c>
      <c r="D17" s="19">
        <v>20</v>
      </c>
      <c r="E17" s="19">
        <v>33</v>
      </c>
      <c r="F17" s="19"/>
      <c r="G17" s="19">
        <v>33</v>
      </c>
      <c r="H17" s="19"/>
      <c r="I17" s="19"/>
      <c r="J17" s="19">
        <v>0</v>
      </c>
      <c r="K17" s="92">
        <f>(($D17/150)*($K$9))-J17</f>
        <v>71.146666666666675</v>
      </c>
      <c r="L17" s="93"/>
      <c r="M17" s="93"/>
      <c r="N17" s="93"/>
      <c r="O17" s="93">
        <v>30</v>
      </c>
      <c r="P17" s="93"/>
      <c r="Q17" s="93"/>
      <c r="R17" s="93"/>
      <c r="S17" s="93">
        <f>(K17-(SUM(L17:R17)))/2</f>
        <v>20.573333333333338</v>
      </c>
      <c r="T17" s="94">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5"/>
      <c r="C18" s="89" t="s">
        <v>102</v>
      </c>
      <c r="D18" s="19">
        <v>30</v>
      </c>
      <c r="E18" s="19">
        <v>25</v>
      </c>
      <c r="F18" s="19"/>
      <c r="G18" s="19">
        <v>30</v>
      </c>
      <c r="H18" s="19"/>
      <c r="I18" s="19"/>
      <c r="J18" s="19">
        <v>0</v>
      </c>
      <c r="K18" s="92">
        <f>(($D18/150)*($K$9))-J18</f>
        <v>106.72000000000001</v>
      </c>
      <c r="L18" s="93"/>
      <c r="M18" s="93"/>
      <c r="N18" s="93"/>
      <c r="O18" s="93">
        <v>20</v>
      </c>
      <c r="P18" s="93"/>
      <c r="Q18" s="93"/>
      <c r="R18" s="93"/>
      <c r="S18" s="93">
        <f>(K18-(SUM(L18:R18)))/2</f>
        <v>43.360000000000007</v>
      </c>
      <c r="T18" s="94">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90"/>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90" x14ac:dyDescent="0.25">
      <c r="A20" s="3"/>
      <c r="B20" s="134"/>
      <c r="C20" s="89" t="s">
        <v>110</v>
      </c>
      <c r="D20" s="19">
        <v>30</v>
      </c>
      <c r="E20" s="19">
        <v>1</v>
      </c>
      <c r="F20" s="19"/>
      <c r="G20" s="19">
        <v>7</v>
      </c>
      <c r="H20" s="19"/>
      <c r="I20" s="19"/>
      <c r="J20" s="19">
        <v>0</v>
      </c>
      <c r="K20" s="92">
        <f>(($D20/150)*($K$9))-J20</f>
        <v>106.72000000000001</v>
      </c>
      <c r="L20" s="93">
        <v>48</v>
      </c>
      <c r="M20" s="93"/>
      <c r="N20" s="93"/>
      <c r="O20" s="93"/>
      <c r="P20" s="93"/>
      <c r="Q20" s="93"/>
      <c r="R20" s="93"/>
      <c r="S20" s="93">
        <f t="shared" ref="S20:S22" si="0">(K20-(SUM(L20:R20)))/2</f>
        <v>29.360000000000007</v>
      </c>
      <c r="T20" s="94">
        <f t="shared" ref="T20:T22" si="1">(K20-(SUM(L20:R20)))/2</f>
        <v>29.360000000000007</v>
      </c>
      <c r="U20" s="36" t="s">
        <v>111</v>
      </c>
      <c r="V20" s="37" t="s">
        <v>112</v>
      </c>
      <c r="W20" s="38" t="s">
        <v>109</v>
      </c>
      <c r="X20" s="71"/>
      <c r="Y20" s="75"/>
      <c r="Z20" s="71"/>
      <c r="AA20" s="71"/>
      <c r="AB20" s="75"/>
      <c r="AC20" s="71"/>
      <c r="AD20" s="76"/>
      <c r="AE20" s="77"/>
      <c r="AF20" s="75"/>
      <c r="AG20" s="71"/>
      <c r="AH20" s="77"/>
      <c r="AI20" s="77"/>
      <c r="AJ20" s="77"/>
      <c r="AK20" s="75"/>
      <c r="AL20" s="77"/>
      <c r="AM20" s="75"/>
      <c r="AN20" s="75"/>
      <c r="AO20" s="75"/>
      <c r="AP20" s="71"/>
      <c r="AQ20" s="71"/>
      <c r="AR20" s="71"/>
      <c r="AS20" s="71"/>
      <c r="AT20" s="76"/>
      <c r="AU20" s="77"/>
      <c r="AV20" s="75"/>
      <c r="AW20" s="3"/>
      <c r="AX20" s="3"/>
    </row>
    <row r="21" spans="1:50" ht="75" x14ac:dyDescent="0.25">
      <c r="A21" s="3"/>
      <c r="B21" s="134"/>
      <c r="C21" s="89" t="s">
        <v>113</v>
      </c>
      <c r="D21" s="19">
        <v>30</v>
      </c>
      <c r="E21" s="19">
        <v>1</v>
      </c>
      <c r="F21" s="19"/>
      <c r="G21" s="19">
        <v>5</v>
      </c>
      <c r="H21" s="19"/>
      <c r="I21" s="19"/>
      <c r="J21" s="19">
        <v>48</v>
      </c>
      <c r="K21" s="92">
        <f>(($D21/150)*($K$9))-J21</f>
        <v>58.720000000000013</v>
      </c>
      <c r="L21" s="93">
        <v>48</v>
      </c>
      <c r="M21" s="93"/>
      <c r="N21" s="93"/>
      <c r="O21" s="93"/>
      <c r="P21" s="93"/>
      <c r="Q21" s="93"/>
      <c r="R21" s="93"/>
      <c r="S21" s="93">
        <v>30</v>
      </c>
      <c r="T21" s="94">
        <v>29</v>
      </c>
      <c r="U21" s="36" t="s">
        <v>106</v>
      </c>
      <c r="V21" s="37" t="s">
        <v>107</v>
      </c>
      <c r="W21" s="38" t="s">
        <v>108</v>
      </c>
      <c r="X21" s="82"/>
      <c r="Y21" s="78"/>
      <c r="Z21" s="79"/>
      <c r="AA21" s="79"/>
      <c r="AB21" s="81"/>
      <c r="AC21" s="81"/>
      <c r="AD21" s="78"/>
      <c r="AE21" s="80"/>
      <c r="AF21" s="78"/>
      <c r="AG21" s="79"/>
      <c r="AH21" s="80"/>
      <c r="AI21" s="80"/>
      <c r="AJ21" s="80"/>
      <c r="AK21" s="83"/>
      <c r="AL21" s="81"/>
      <c r="AM21" s="80"/>
      <c r="AN21" s="84"/>
      <c r="AO21" s="80"/>
      <c r="AP21" s="81"/>
      <c r="AQ21" s="79"/>
      <c r="AR21" s="81"/>
      <c r="AS21" s="78"/>
      <c r="AT21" s="81"/>
      <c r="AU21" s="80"/>
      <c r="AV21" s="78"/>
      <c r="AW21" s="3"/>
      <c r="AX21" s="3"/>
    </row>
    <row r="22" spans="1:50" ht="88.5" customHeight="1" x14ac:dyDescent="0.25">
      <c r="A22" s="3"/>
      <c r="B22" s="134"/>
      <c r="C22" s="89" t="s">
        <v>114</v>
      </c>
      <c r="D22" s="19">
        <v>15</v>
      </c>
      <c r="E22" s="19">
        <v>1</v>
      </c>
      <c r="F22" s="19"/>
      <c r="G22" s="19">
        <v>5</v>
      </c>
      <c r="H22" s="19"/>
      <c r="I22" s="19"/>
      <c r="J22" s="19">
        <v>0</v>
      </c>
      <c r="K22" s="92">
        <f>(($D22/150)*($K$9))-J22</f>
        <v>53.360000000000007</v>
      </c>
      <c r="L22" s="93">
        <v>24</v>
      </c>
      <c r="M22" s="93"/>
      <c r="N22" s="93"/>
      <c r="O22" s="93"/>
      <c r="P22" s="93"/>
      <c r="Q22" s="93"/>
      <c r="R22" s="93"/>
      <c r="S22" s="93">
        <f t="shared" si="0"/>
        <v>14.680000000000003</v>
      </c>
      <c r="T22" s="94">
        <f t="shared" si="1"/>
        <v>14.680000000000003</v>
      </c>
      <c r="U22" s="36" t="s">
        <v>115</v>
      </c>
      <c r="V22" s="37" t="s">
        <v>116</v>
      </c>
      <c r="W22" s="38" t="s">
        <v>117</v>
      </c>
      <c r="X22" s="71"/>
      <c r="Y22" s="77"/>
      <c r="Z22" s="71"/>
      <c r="AA22" s="77"/>
      <c r="AB22" s="71"/>
      <c r="AC22" s="71"/>
      <c r="AD22" s="71"/>
      <c r="AE22" s="71"/>
      <c r="AF22" s="85"/>
      <c r="AG22" s="75"/>
      <c r="AH22" s="75"/>
      <c r="AI22" s="71"/>
      <c r="AJ22" s="71"/>
      <c r="AK22" s="77"/>
      <c r="AL22" s="71"/>
      <c r="AM22" s="71"/>
      <c r="AN22" s="77"/>
      <c r="AO22" s="71"/>
      <c r="AP22" s="71"/>
      <c r="AQ22" s="77"/>
      <c r="AR22" s="71"/>
      <c r="AS22" s="71"/>
      <c r="AT22" s="71"/>
      <c r="AU22" s="77"/>
      <c r="AV22" s="77"/>
      <c r="AW22" s="3"/>
      <c r="AX22" s="3"/>
    </row>
    <row r="23" spans="1:50" ht="20.45" customHeight="1" x14ac:dyDescent="0.25">
      <c r="A23" s="3"/>
      <c r="B23" s="3"/>
      <c r="C23" s="90"/>
      <c r="D23" s="20"/>
      <c r="E23" s="20"/>
      <c r="F23" s="20"/>
      <c r="G23" s="20"/>
      <c r="H23" s="20"/>
      <c r="I23" s="20"/>
      <c r="J23" s="20"/>
      <c r="K23" s="95"/>
      <c r="L23" s="95"/>
      <c r="M23" s="95"/>
      <c r="N23" s="95"/>
      <c r="O23" s="95"/>
      <c r="P23" s="95"/>
      <c r="Q23" s="95"/>
      <c r="R23" s="95"/>
      <c r="S23" s="95"/>
      <c r="T23" s="96"/>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34"/>
      <c r="C24" s="89" t="s">
        <v>118</v>
      </c>
      <c r="D24" s="19">
        <v>30</v>
      </c>
      <c r="E24" s="19">
        <v>1</v>
      </c>
      <c r="F24" s="19"/>
      <c r="G24" s="19">
        <v>5</v>
      </c>
      <c r="H24" s="19"/>
      <c r="I24" s="19"/>
      <c r="J24" s="19">
        <v>0</v>
      </c>
      <c r="K24" s="92">
        <f>(($D24/150)*($K$9))-J24</f>
        <v>106.72000000000001</v>
      </c>
      <c r="L24" s="93">
        <v>48</v>
      </c>
      <c r="M24" s="93"/>
      <c r="N24" s="93"/>
      <c r="O24" s="93"/>
      <c r="P24" s="93"/>
      <c r="Q24" s="93"/>
      <c r="R24" s="93"/>
      <c r="S24" s="93">
        <f t="shared" ref="S24" si="2">(K24-(SUM(L24:R24)))/2</f>
        <v>29.360000000000007</v>
      </c>
      <c r="T24" s="94">
        <f t="shared" ref="T24" si="3">(K24-(SUM(L24:R24)))/2</f>
        <v>29.360000000000007</v>
      </c>
      <c r="U24" s="39" t="s">
        <v>119</v>
      </c>
      <c r="V24" s="40" t="s">
        <v>120</v>
      </c>
      <c r="W24" s="41" t="s">
        <v>121</v>
      </c>
      <c r="X24" s="71"/>
      <c r="Y24" s="75"/>
      <c r="Z24" s="71"/>
      <c r="AA24" s="71"/>
      <c r="AB24" s="75"/>
      <c r="AC24" s="71"/>
      <c r="AD24" s="75"/>
      <c r="AE24" s="77"/>
      <c r="AF24" s="71"/>
      <c r="AG24" s="71"/>
      <c r="AH24" s="77"/>
      <c r="AI24" s="77"/>
      <c r="AJ24" s="77"/>
      <c r="AK24" s="75"/>
      <c r="AL24" s="77"/>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48</v>
      </c>
      <c r="K25" s="97">
        <f t="shared" ref="K25:T25" si="4">(SUM(K16:K24))-K$17</f>
        <v>538.96000000000015</v>
      </c>
      <c r="L25" s="97">
        <f t="shared" si="4"/>
        <v>168</v>
      </c>
      <c r="M25" s="97">
        <f t="shared" si="4"/>
        <v>0</v>
      </c>
      <c r="N25" s="97">
        <f t="shared" si="4"/>
        <v>0</v>
      </c>
      <c r="O25" s="97">
        <f t="shared" si="4"/>
        <v>50</v>
      </c>
      <c r="P25" s="97">
        <f t="shared" si="4"/>
        <v>0</v>
      </c>
      <c r="Q25" s="97">
        <f t="shared" si="4"/>
        <v>0</v>
      </c>
      <c r="R25" s="97">
        <f t="shared" si="4"/>
        <v>0</v>
      </c>
      <c r="S25" s="97">
        <f t="shared" si="4"/>
        <v>185.12000000000006</v>
      </c>
      <c r="T25" s="97">
        <f t="shared" si="4"/>
        <v>184.12000000000006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B20:B22"/>
    <mergeCell ref="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168</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9" t="s">
        <v>127</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9" t="s">
        <v>128</v>
      </c>
      <c r="C5" s="5"/>
      <c r="D5" s="5"/>
      <c r="E5" s="3"/>
      <c r="F5" s="63">
        <f>'Training Plan-Template'!J25</f>
        <v>48</v>
      </c>
      <c r="G5" s="3"/>
      <c r="H5" s="3"/>
      <c r="I5" s="3"/>
      <c r="J5" s="3"/>
      <c r="K5" s="52"/>
      <c r="L5" s="53" t="str">
        <f t="shared" si="0"/>
        <v>Time during working day to focus on assessment preparation</v>
      </c>
      <c r="M5" s="53">
        <f t="shared" si="0"/>
        <v>185.12000000000006</v>
      </c>
      <c r="N5" s="53"/>
      <c r="O5" s="53"/>
    </row>
    <row r="6" spans="1:15" ht="15.75" x14ac:dyDescent="0.25">
      <c r="A6" s="3"/>
      <c r="B6" s="119" t="s">
        <v>129</v>
      </c>
      <c r="C6" s="5"/>
      <c r="D6" s="5"/>
      <c r="E6" s="3"/>
      <c r="F6" s="62">
        <f>F4-F5</f>
        <v>485.6</v>
      </c>
      <c r="G6" s="3"/>
      <c r="H6" s="3"/>
      <c r="I6" s="3"/>
      <c r="J6" s="3"/>
      <c r="K6" s="52"/>
      <c r="L6" s="53" t="str">
        <f t="shared" si="0"/>
        <v>Employer-led Training activities (including experiential and project based learning)</v>
      </c>
      <c r="M6" s="53">
        <f t="shared" si="0"/>
        <v>184.12000000000006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6" t="s">
        <v>55</v>
      </c>
      <c r="C8" s="146"/>
      <c r="D8" s="146"/>
      <c r="E8" s="146"/>
      <c r="F8" s="51">
        <f>'Training Plan-Template'!L25</f>
        <v>168</v>
      </c>
      <c r="G8" s="50"/>
      <c r="H8" s="49" t="s">
        <v>130</v>
      </c>
      <c r="I8" s="51">
        <f>'Training Plan-Template'!R25</f>
        <v>0</v>
      </c>
      <c r="J8" s="3"/>
      <c r="K8" s="52"/>
      <c r="L8" s="53"/>
      <c r="M8" s="53"/>
      <c r="N8" s="53"/>
      <c r="O8" s="53"/>
    </row>
    <row r="9" spans="1:15" ht="21" customHeight="1" x14ac:dyDescent="0.25">
      <c r="A9" s="3"/>
      <c r="B9" s="146" t="s">
        <v>58</v>
      </c>
      <c r="C9" s="147"/>
      <c r="D9" s="147"/>
      <c r="E9" s="147"/>
      <c r="F9" s="51">
        <f>'Training Plan-Template'!O25</f>
        <v>50</v>
      </c>
      <c r="G9" s="50"/>
      <c r="H9" s="49" t="s">
        <v>62</v>
      </c>
      <c r="I9" s="51">
        <f>'Training Plan-Template'!S25</f>
        <v>185.12000000000006</v>
      </c>
      <c r="J9" s="3"/>
      <c r="K9" s="52"/>
      <c r="L9" s="54"/>
      <c r="M9" s="53"/>
      <c r="N9" s="53"/>
      <c r="O9" s="53"/>
    </row>
    <row r="10" spans="1:15" ht="21" customHeight="1" x14ac:dyDescent="0.25">
      <c r="A10" s="3"/>
      <c r="B10" s="146"/>
      <c r="C10" s="147"/>
      <c r="D10" s="147"/>
      <c r="E10" s="147"/>
      <c r="F10" s="3"/>
      <c r="G10" s="50"/>
      <c r="H10" s="49" t="s">
        <v>63</v>
      </c>
      <c r="I10" s="51">
        <f>'Training Plan-Template'!T25</f>
        <v>184.12000000000006</v>
      </c>
      <c r="J10" s="3"/>
      <c r="K10" s="52"/>
      <c r="L10" s="53"/>
      <c r="M10" s="53"/>
      <c r="N10" s="53"/>
      <c r="O10" s="53"/>
    </row>
    <row r="11" spans="1:15" ht="21" customHeight="1" x14ac:dyDescent="0.25">
      <c r="A11" s="3"/>
      <c r="B11" s="146"/>
      <c r="C11" s="147"/>
      <c r="D11" s="147"/>
      <c r="E11" s="147"/>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3" t="str">
        <f>'Training Plan-Template'!D2</f>
        <v>Advanced Clinical Practitioner</v>
      </c>
      <c r="C1" s="153"/>
      <c r="D1" s="153"/>
      <c r="E1" s="153"/>
      <c r="F1" s="153"/>
      <c r="G1" s="153"/>
      <c r="H1" s="153"/>
      <c r="I1" s="98"/>
    </row>
    <row r="2" spans="1:10" ht="21" x14ac:dyDescent="0.25">
      <c r="A2" s="98"/>
      <c r="B2" s="153" t="str">
        <f>'Training Plan-Template'!K6</f>
        <v>MSc Advanced Clinical Practice</v>
      </c>
      <c r="C2" s="153"/>
      <c r="D2" s="153"/>
      <c r="E2" s="153"/>
      <c r="F2" s="153"/>
      <c r="G2" s="153"/>
      <c r="H2" s="153"/>
      <c r="I2" s="98"/>
    </row>
    <row r="3" spans="1:10" ht="137.25" customHeight="1" x14ac:dyDescent="0.25">
      <c r="A3" s="152"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2"/>
      <c r="C3" s="152"/>
      <c r="D3" s="152"/>
      <c r="E3" s="152"/>
      <c r="F3" s="152"/>
      <c r="G3" s="152"/>
      <c r="H3" s="152"/>
      <c r="I3" s="98"/>
    </row>
    <row r="4" spans="1:10" s="56" customFormat="1" ht="69" customHeight="1" x14ac:dyDescent="0.25">
      <c r="A4" s="122"/>
      <c r="B4" s="151" t="s">
        <v>132</v>
      </c>
      <c r="C4" s="151"/>
      <c r="D4" s="151"/>
      <c r="E4" s="151"/>
      <c r="F4" s="151"/>
      <c r="G4" s="151"/>
      <c r="H4" s="151"/>
      <c r="I4" s="122"/>
      <c r="J4" s="55"/>
    </row>
    <row r="5" spans="1:10" ht="106.5" customHeight="1" x14ac:dyDescent="0.25">
      <c r="A5" s="3"/>
      <c r="B5" s="3"/>
      <c r="C5" s="99" t="s">
        <v>133</v>
      </c>
      <c r="D5" s="100" t="s">
        <v>134</v>
      </c>
      <c r="E5" s="100" t="s">
        <v>47</v>
      </c>
      <c r="F5" s="100" t="s">
        <v>135</v>
      </c>
      <c r="G5" s="100" t="s">
        <v>136</v>
      </c>
      <c r="H5" s="101" t="s">
        <v>137</v>
      </c>
      <c r="I5" s="3"/>
      <c r="J5" s="3"/>
    </row>
    <row r="6" spans="1:10" ht="30" customHeight="1" x14ac:dyDescent="0.25">
      <c r="A6" s="3"/>
      <c r="B6" s="154" t="str">
        <f>'Training Plan-Template'!B16</f>
        <v>Core Modules</v>
      </c>
      <c r="C6" s="155"/>
      <c r="D6" s="155"/>
      <c r="E6" s="155"/>
      <c r="F6" s="155"/>
      <c r="G6" s="155"/>
      <c r="H6" s="156"/>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8" t="e">
        <f>'Training Plan-Template'!#REF!</f>
        <v>#REF!</v>
      </c>
      <c r="C10" s="149"/>
      <c r="D10" s="149"/>
      <c r="E10" s="149"/>
      <c r="F10" s="149"/>
      <c r="G10" s="149"/>
      <c r="H10" s="150"/>
      <c r="I10" s="3"/>
      <c r="J10" s="3"/>
    </row>
    <row r="11" spans="1:10" ht="60" x14ac:dyDescent="0.25">
      <c r="A11" s="3"/>
      <c r="B11" s="102" t="e">
        <f>'Training Plan-Template'!#REF!</f>
        <v>#REF!</v>
      </c>
      <c r="C11" s="103" t="e">
        <f>'Training Plan-Template'!#REF!</f>
        <v>#REF!</v>
      </c>
      <c r="D11" s="103" t="e">
        <f>'Training Plan-Template'!#REF!</f>
        <v>#REF!</v>
      </c>
      <c r="E11" s="103" t="e">
        <f>'Training Plan-Template'!#REF!</f>
        <v>#REF!</v>
      </c>
      <c r="F11" s="104" t="e">
        <f>'Training Plan-Template'!#REF!</f>
        <v>#REF!</v>
      </c>
      <c r="G11" s="104" t="e">
        <f>'Training Plan-Template'!#REF!</f>
        <v>#REF!</v>
      </c>
      <c r="H11" s="105" t="e">
        <f>'Training Plan-Template'!#REF!</f>
        <v>#REF!</v>
      </c>
      <c r="I11" s="3"/>
      <c r="J11" s="3"/>
    </row>
    <row r="12" spans="1:10" ht="75"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Plan-Template'!C20</f>
        <v>HDA Advanced Physical Assessment and Consultation skills (F2F)</v>
      </c>
      <c r="C13" s="57">
        <f>'Training Plan-Template'!F20</f>
        <v>0</v>
      </c>
      <c r="D13" s="57">
        <f>'Training Plan-Template'!G20</f>
        <v>7</v>
      </c>
      <c r="E13" s="103">
        <f>'Training Plan-Template'!D20</f>
        <v>30</v>
      </c>
      <c r="F13" s="58" t="str">
        <f>'Training Plan-Template'!U20</f>
        <v>Support the apprentice to complete the pre-reading handbook around anatomy and physiology</v>
      </c>
      <c r="G13" s="58" t="str">
        <f>'Training Plan-Template'!V20</f>
        <v>Provide opportunities and support to the apprentice to apply theory to practice by way of placements or direct observational supervision of physical examination and consultation skills. Provide feedback on observed practice</v>
      </c>
      <c r="H13" s="59" t="str">
        <f>'Training Plan-Template'!W20</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ht="60" x14ac:dyDescent="0.25">
      <c r="A21" s="3"/>
      <c r="B21" s="60" t="str">
        <f>'Training Plan-Template'!C21</f>
        <v>HDA Pharmacist Independent Prescribing (F2F)</v>
      </c>
      <c r="C21" s="57">
        <f>'Training Plan-Template'!F21</f>
        <v>0</v>
      </c>
      <c r="D21" s="57">
        <f>'Training Plan-Template'!G21</f>
        <v>5</v>
      </c>
      <c r="E21" s="103">
        <f>'Training Plan-Template'!D21</f>
        <v>30</v>
      </c>
      <c r="F21" s="58" t="str">
        <f>'Training Plan-Template'!U21</f>
        <v>Support the apprentice to complete the 'preparing to prescribe' toolkit, to ensure they are ready to undertake the prescribing course and meet the regulatory eligibility criteria.</v>
      </c>
      <c r="G21" s="58" t="str">
        <f>'Training Plan-Template'!V21</f>
        <v xml:space="preserve">Support the apprentice to undertake their 90 hours of learning in practice in line with the RPS competency framework for all prescribers in a relevant training environment. </v>
      </c>
      <c r="H21" s="59" t="str">
        <f>'Training Plan-Template'!W21</f>
        <v>Support the apprentice in the prescribing role with post-qualification professional development learning opportunities.</v>
      </c>
      <c r="I21" s="3"/>
      <c r="J21" s="3"/>
    </row>
    <row r="22" spans="1:1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ht="45" x14ac:dyDescent="0.25">
      <c r="A24" s="3"/>
      <c r="B24" s="110" t="str">
        <f>'Training Plan-Template'!C22</f>
        <v>HDA Contemporary Issues in Advaced Practice (DL or F2F)</v>
      </c>
      <c r="C24" s="107">
        <f>'Training Plan-Template'!F22</f>
        <v>0</v>
      </c>
      <c r="D24" s="107">
        <f>'Training Plan-Template'!G22</f>
        <v>5</v>
      </c>
      <c r="E24" s="103">
        <f>'Training Plan-Template'!D22</f>
        <v>15</v>
      </c>
      <c r="F24" s="108" t="str">
        <f>'Training Plan-Template'!U22</f>
        <v>To equip students with the opportunity to discuss current socio/economic/political  issues surrounding advanced practice</v>
      </c>
      <c r="G24" s="108" t="str">
        <f>'Training Plan-Template'!V22</f>
        <v>To enable and nurture critical discussion in respect to own clinical practice within the framework of recognised analytical models</v>
      </c>
      <c r="H24" s="109" t="str">
        <f>'Training Plan-Template'!W22</f>
        <v>Maintain an environment enabling students to promote freedom of reasoned expression and critical thinking</v>
      </c>
      <c r="I24" s="3"/>
      <c r="J24" s="3"/>
    </row>
    <row r="25" spans="1:10" ht="30" customHeight="1" x14ac:dyDescent="0.25">
      <c r="A25" s="3"/>
      <c r="B25" s="148" t="e">
        <f>'Training Plan-Template'!#REF!</f>
        <v>#REF!</v>
      </c>
      <c r="C25" s="149"/>
      <c r="D25" s="149"/>
      <c r="E25" s="149"/>
      <c r="F25" s="149"/>
      <c r="G25" s="149"/>
      <c r="H25" s="150"/>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str">
        <f>'Training Plan-Template'!C24</f>
        <v>HDA Minor Illness Management (F2F)</v>
      </c>
      <c r="C35" s="103">
        <f>'Training Plan-Template'!E24</f>
        <v>1</v>
      </c>
      <c r="D35" s="103">
        <f>'Training Plan-Template'!G24</f>
        <v>5</v>
      </c>
      <c r="E35" s="103">
        <f>'Training Plan-Template'!D24</f>
        <v>30</v>
      </c>
      <c r="F35" s="104" t="str">
        <f>'Training Plan-Template'!U24</f>
        <v>Offer and support apprentices to develop physical assessment skills in relation to minor illness. Support them to understand that pathophysiology of minor illness.</v>
      </c>
      <c r="G35" s="104" t="str">
        <f>'Training Plan-Template'!V24</f>
        <v>Initially provide opportunities for delivering joint consultations with patients presenting with minor illnesses. Allow more independent practice as competence develops.</v>
      </c>
      <c r="H35" s="105" t="str">
        <f>'Training Plan-Template'!W24</f>
        <v>Help the apprentice in their next progress review to demonstrate how they work on case reports that they could use in their EPA.</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e">
        <f>'Training Plan-Template'!#REF!</f>
        <v>#REF!</v>
      </c>
      <c r="C38" s="103" t="e">
        <f>'Training Plan-Template'!#REF!</f>
        <v>#REF!</v>
      </c>
      <c r="D38" s="103" t="e">
        <f>'Training Plan-Template'!#REF!</f>
        <v>#REF!</v>
      </c>
      <c r="E38" s="103" t="e">
        <f>'Training Plan-Template'!#REF!</f>
        <v>#REF!</v>
      </c>
      <c r="F38" s="104" t="e">
        <f>'Training Plan-Template'!#REF!</f>
        <v>#REF!</v>
      </c>
      <c r="G38" s="104" t="e">
        <f>'Training Plan-Template'!#REF!</f>
        <v>#REF!</v>
      </c>
      <c r="H38" s="105" t="e">
        <f>'Training Plan-Template'!#REF!</f>
        <v>#REF!</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e">
        <f>'Training Plan-Template'!#REF!</f>
        <v>#REF!</v>
      </c>
      <c r="C41" s="103" t="e">
        <f>'Training Plan-Template'!#REF!</f>
        <v>#REF!</v>
      </c>
      <c r="D41" s="103" t="e">
        <f>'Training Plan-Template'!#REF!</f>
        <v>#REF!</v>
      </c>
      <c r="E41" s="103" t="e">
        <f>'Training Plan-Template'!#REF!</f>
        <v>#REF!</v>
      </c>
      <c r="F41" s="104" t="e">
        <f>'Training Plan-Template'!#REF!</f>
        <v>#REF!</v>
      </c>
      <c r="G41" s="104" t="e">
        <f>'Training Plan-Template'!#REF!</f>
        <v>#REF!</v>
      </c>
      <c r="H41" s="105" t="e">
        <f>'Training Plan-Template'!#REF!</f>
        <v>#REF!</v>
      </c>
      <c r="I41" s="3"/>
      <c r="J41" s="3"/>
    </row>
    <row r="42" spans="1:10" x14ac:dyDescent="0.25">
      <c r="A42" s="3"/>
      <c r="B42" s="102" t="e">
        <f>'Training Plan-Template'!#REF!</f>
        <v>#REF!</v>
      </c>
      <c r="C42" s="103" t="e">
        <f>'Training Plan-Template'!#REF!</f>
        <v>#REF!</v>
      </c>
      <c r="D42" s="103" t="e">
        <f>'Training Plan-Template'!#REF!</f>
        <v>#REF!</v>
      </c>
      <c r="E42" s="103" t="e">
        <f>'Training Plan-Template'!#REF!</f>
        <v>#REF!</v>
      </c>
      <c r="F42" s="104" t="e">
        <f>'Training Plan-Template'!#REF!</f>
        <v>#REF!</v>
      </c>
      <c r="G42" s="104" t="e">
        <f>'Training Plan-Template'!#REF!</f>
        <v>#REF!</v>
      </c>
      <c r="H42" s="105" t="e">
        <f>'Training Plan-Template'!#REF!</f>
        <v>#REF!</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x14ac:dyDescent="0.25">
      <c r="A45" s="3"/>
      <c r="B45" s="102" t="e">
        <f>'Training Plan-Template'!#REF!</f>
        <v>#REF!</v>
      </c>
      <c r="C45" s="103" t="e">
        <f>'Training Plan-Template'!#REF!</f>
        <v>#REF!</v>
      </c>
      <c r="D45" s="103" t="e">
        <f>'Training Plan-Template'!#REF!</f>
        <v>#REF!</v>
      </c>
      <c r="E45" s="103" t="e">
        <f>'Training Plan-Template'!#REF!</f>
        <v>#REF!</v>
      </c>
      <c r="F45" s="104" t="e">
        <f>'Training Plan-Template'!#REF!</f>
        <v>#REF!</v>
      </c>
      <c r="G45" s="104" t="e">
        <f>'Training Plan-Template'!#REF!</f>
        <v>#REF!</v>
      </c>
      <c r="H45" s="105" t="e">
        <f>'Training Plan-Template'!#REF!</f>
        <v>#REF!</v>
      </c>
      <c r="I45" s="3"/>
      <c r="J45" s="3"/>
    </row>
    <row r="46" spans="1:1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x14ac:dyDescent="0.25">
      <c r="A47" s="3"/>
      <c r="B47" s="102" t="e">
        <f>'Training Plan-Template'!#REF!</f>
        <v>#REF!</v>
      </c>
      <c r="C47" s="103" t="e">
        <f>'Training Plan-Template'!#REF!</f>
        <v>#REF!</v>
      </c>
      <c r="D47" s="103" t="e">
        <f>'Training Plan-Template'!#REF!</f>
        <v>#REF!</v>
      </c>
      <c r="E47" s="103" t="e">
        <f>'Training Plan-Template'!#REF!</f>
        <v>#REF!</v>
      </c>
      <c r="F47" s="104" t="e">
        <f>'Training Plan-Template'!#REF!</f>
        <v>#REF!</v>
      </c>
      <c r="G47" s="104" t="e">
        <f>'Training Plan-Template'!#REF!</f>
        <v>#REF!</v>
      </c>
      <c r="H47" s="105" t="e">
        <f>'Training Plan-Template'!#REF!</f>
        <v>#REF!</v>
      </c>
      <c r="I47" s="3"/>
      <c r="J47" s="3"/>
    </row>
    <row r="48" spans="1:1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x14ac:dyDescent="0.25">
      <c r="A49" s="3"/>
      <c r="B49" s="102" t="e">
        <f>'Training Plan-Template'!#REF!</f>
        <v>#REF!</v>
      </c>
      <c r="C49" s="103" t="e">
        <f>'Training Plan-Template'!#REF!</f>
        <v>#REF!</v>
      </c>
      <c r="D49" s="103" t="e">
        <f>'Training Plan-Template'!#REF!</f>
        <v>#REF!</v>
      </c>
      <c r="E49" s="103" t="e">
        <f>'Training Plan-Template'!#REF!</f>
        <v>#REF!</v>
      </c>
      <c r="F49" s="104" t="e">
        <f>'Training Plan-Template'!#REF!</f>
        <v>#REF!</v>
      </c>
      <c r="G49" s="104" t="e">
        <f>'Training Plan-Template'!#REF!</f>
        <v>#REF!</v>
      </c>
      <c r="H49" s="105" t="e">
        <f>'Training Plan-Template'!#REF!</f>
        <v>#REF!</v>
      </c>
      <c r="I49" s="3"/>
      <c r="J49" s="3"/>
    </row>
    <row r="50" spans="1:1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