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AIIR\"/>
    </mc:Choice>
  </mc:AlternateContent>
  <xr:revisionPtr revIDLastSave="0" documentId="13_ncr:1_{0963B78B-F433-42E7-B43F-A952553C13D9}" xr6:coauthVersionLast="46" xr6:coauthVersionMax="47" xr10:uidLastSave="{00000000-0000-0000-0000-000000000000}"/>
  <bookViews>
    <workbookView xWindow="-120" yWindow="-120" windowWidth="29040" windowHeight="1416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Page'!$A$1:$H$26</definedName>
    <definedName name="_xlnm.Print_Area" localSheetId="1">'OTJT breakdown &amp; Pie chart'!$A$1:$J$41</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2" l="1"/>
  <c r="B2" i="14"/>
  <c r="I24" i="12"/>
  <c r="I29" i="12"/>
  <c r="I32" i="12"/>
  <c r="O34" i="12"/>
  <c r="K34" i="12"/>
  <c r="L34" i="12"/>
  <c r="M34" i="12"/>
  <c r="N34" i="12"/>
  <c r="P34" i="12"/>
  <c r="J34" i="12"/>
  <c r="B3" i="14"/>
  <c r="I16" i="12"/>
  <c r="Q16" i="12" s="1"/>
  <c r="I31" i="12"/>
  <c r="I30" i="12"/>
  <c r="I27" i="12"/>
  <c r="I26" i="12"/>
  <c r="I25" i="12"/>
  <c r="I23" i="12"/>
  <c r="I22" i="12"/>
  <c r="I20" i="12"/>
  <c r="I19" i="12"/>
  <c r="I18" i="12"/>
  <c r="I17" i="12"/>
  <c r="I15" i="12"/>
  <c r="L5" i="10"/>
  <c r="B21" i="14"/>
  <c r="C21" i="14"/>
  <c r="D21" i="14"/>
  <c r="E21" i="14"/>
  <c r="F21" i="14"/>
  <c r="G21" i="14"/>
  <c r="B22" i="14"/>
  <c r="C22" i="14"/>
  <c r="D22" i="14"/>
  <c r="E22" i="14"/>
  <c r="F22" i="14"/>
  <c r="G22" i="14"/>
  <c r="B23" i="14"/>
  <c r="C23" i="14"/>
  <c r="D23" i="14"/>
  <c r="E23" i="14"/>
  <c r="F23" i="14"/>
  <c r="G23" i="14"/>
  <c r="B24" i="14"/>
  <c r="C24" i="14"/>
  <c r="D24" i="14"/>
  <c r="E24" i="14"/>
  <c r="F24" i="14"/>
  <c r="G24" i="14"/>
  <c r="G20" i="14"/>
  <c r="F20" i="14"/>
  <c r="E20" i="14"/>
  <c r="D20" i="14"/>
  <c r="C20" i="14"/>
  <c r="B20" i="14"/>
  <c r="B14" i="14"/>
  <c r="C14" i="14"/>
  <c r="D14" i="14"/>
  <c r="E14" i="14"/>
  <c r="F14" i="14"/>
  <c r="G14" i="14"/>
  <c r="B15" i="14"/>
  <c r="C15" i="14"/>
  <c r="D15" i="14"/>
  <c r="E15" i="14"/>
  <c r="F15" i="14"/>
  <c r="G15" i="14"/>
  <c r="B16" i="14"/>
  <c r="C16" i="14"/>
  <c r="D16" i="14"/>
  <c r="E16" i="14"/>
  <c r="F16" i="14"/>
  <c r="G16" i="14"/>
  <c r="B17" i="14"/>
  <c r="C17" i="14"/>
  <c r="D17" i="14"/>
  <c r="E17" i="14"/>
  <c r="F17" i="14"/>
  <c r="G17" i="14"/>
  <c r="B18" i="14"/>
  <c r="C18" i="14"/>
  <c r="D18" i="14"/>
  <c r="E18" i="14"/>
  <c r="F18" i="14"/>
  <c r="G18" i="14"/>
  <c r="B13" i="14"/>
  <c r="G13" i="14"/>
  <c r="F13" i="14"/>
  <c r="E13" i="14"/>
  <c r="D13" i="14"/>
  <c r="C13" i="14"/>
  <c r="B7" i="14"/>
  <c r="C7" i="14"/>
  <c r="D7" i="14"/>
  <c r="E7" i="14"/>
  <c r="F7" i="14"/>
  <c r="G7" i="14"/>
  <c r="B8" i="14"/>
  <c r="C8" i="14"/>
  <c r="D8" i="14"/>
  <c r="E8" i="14"/>
  <c r="F8" i="14"/>
  <c r="G8" i="14"/>
  <c r="B9" i="14"/>
  <c r="C9" i="14"/>
  <c r="D9" i="14"/>
  <c r="E9" i="14"/>
  <c r="F9" i="14"/>
  <c r="G9" i="14"/>
  <c r="B10" i="14"/>
  <c r="C10" i="14"/>
  <c r="D10" i="14"/>
  <c r="E10" i="14"/>
  <c r="F10" i="14"/>
  <c r="G10" i="14"/>
  <c r="B11" i="14"/>
  <c r="C11" i="14"/>
  <c r="D11" i="14"/>
  <c r="E11" i="14"/>
  <c r="F11" i="14"/>
  <c r="G11" i="14"/>
  <c r="G6" i="14"/>
  <c r="F6" i="14"/>
  <c r="E6" i="14"/>
  <c r="D6" i="14"/>
  <c r="C6" i="14"/>
  <c r="B6" i="14"/>
  <c r="B1" i="14"/>
  <c r="F2" i="10"/>
  <c r="F1" i="10"/>
  <c r="L8" i="10"/>
  <c r="L7" i="10"/>
  <c r="L6" i="10"/>
  <c r="L2" i="10"/>
  <c r="L3" i="10"/>
  <c r="L4" i="10"/>
  <c r="H34" i="12"/>
  <c r="F5" i="10" s="1"/>
  <c r="F8" i="10"/>
  <c r="M2" i="10" s="1"/>
  <c r="F9" i="10"/>
  <c r="M5" i="10" s="1"/>
  <c r="F10" i="10"/>
  <c r="M3" i="10" s="1"/>
  <c r="F11" i="10"/>
  <c r="M4" i="10" s="1"/>
  <c r="I8" i="10"/>
  <c r="M6" i="10" s="1"/>
  <c r="R30" i="12" l="1"/>
  <c r="Q30" i="12"/>
  <c r="R26" i="12"/>
  <c r="Q26" i="12"/>
  <c r="R23" i="12"/>
  <c r="Q23" i="12"/>
  <c r="R22" i="12"/>
  <c r="Q22" i="12"/>
  <c r="R25" i="12"/>
  <c r="Q25" i="12"/>
  <c r="R19" i="12"/>
  <c r="Q19" i="12"/>
  <c r="R17" i="12"/>
  <c r="Q17" i="12"/>
  <c r="R15" i="12"/>
  <c r="Q15" i="12"/>
  <c r="Q31" i="12"/>
  <c r="R31" i="12" l="1"/>
  <c r="R18" i="12"/>
  <c r="Q18" i="12"/>
  <c r="R20" i="12"/>
  <c r="Q20" i="12"/>
  <c r="R27" i="12"/>
  <c r="Q27" i="12"/>
  <c r="Q34" i="12" l="1"/>
  <c r="I9" i="10"/>
  <c r="M7" i="10" s="1"/>
  <c r="R34" i="12"/>
  <c r="I10" i="10"/>
  <c r="M8" i="10"/>
  <c r="I34" i="12" l="1"/>
  <c r="I10" i="12"/>
  <c r="F4" i="10" s="1"/>
  <c r="F6" i="10" s="1"/>
</calcChain>
</file>

<file path=xl/sharedStrings.xml><?xml version="1.0" encoding="utf-8"?>
<sst xmlns="http://schemas.openxmlformats.org/spreadsheetml/2006/main" count="187" uniqueCount="166">
  <si>
    <t>Apprenticeship Training Plan for:</t>
  </si>
  <si>
    <t>Food Industry Technical Professional</t>
  </si>
  <si>
    <t>https://www.instituteforapprenticeships.org/apprenticeship-standards/food-industry-technical-professional-integrated-degree-v1-0</t>
  </si>
  <si>
    <t>https://www.instituteforapprenticeships.org/media/1228/food_industry_technical_professional.pdf</t>
  </si>
  <si>
    <t>Level of Delivery and EPA</t>
  </si>
  <si>
    <t>This programme is delivered over 3 years up to the gateway and then 6 months for End Point Assessment.  It is an Integrated End Point Assessment delivered as part of the degree programme, by the Training Provider. Delivery will be through on campus lectures and seminars with additional on line timetabled and self-directed learning . The employer is expected to facilitate relevant planned workplace activities to support Off The Job Training. Attendance at SHU-led mandatory teaching and assessment activities are typically: block study periods of 3 days each time and typically up to 6 times each year.  Learning will also take place through:  scientific reports; workplace audits; technical portfolios; presentations and examinations.</t>
  </si>
  <si>
    <t>Colour coding key for Mapping Modules to the KSBs</t>
  </si>
  <si>
    <t>Mandatory Components:</t>
  </si>
  <si>
    <t>BSc Hons Food Industry Technical Professional Integrated Degree Apprenticeship Standard</t>
  </si>
  <si>
    <t>Strong Direct Relationship</t>
  </si>
  <si>
    <t>Definite but lesser focus</t>
  </si>
  <si>
    <t>Duration of practical programme (months)</t>
  </si>
  <si>
    <t xml:space="preserve"> (excluding 6 month Gateway period and EPA)</t>
  </si>
  <si>
    <t>Relevant but more contextual learning</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</si>
  <si>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</si>
  <si>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</si>
  <si>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</si>
  <si>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</si>
  <si>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</si>
  <si>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</si>
  <si>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</si>
  <si>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</si>
  <si>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</si>
  <si>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</si>
  <si>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</si>
  <si>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</si>
  <si>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</si>
  <si>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</si>
  <si>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</si>
  <si>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</si>
  <si>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</si>
  <si>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</si>
  <si>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</si>
  <si>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</si>
  <si>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The microbiology and microbial ecology in a range of foods</t>
  </si>
  <si>
    <t>Food allergy and intolerance management, including labelling requirement and management systems for control of allergens in manufacturing.</t>
  </si>
  <si>
    <t>A comprehensive understanding of legislation &amp; regulation in the food and drink industry.</t>
  </si>
  <si>
    <t>Microbiological and chemical testing procedures relevant to food safety and quality including sampling and interpretation of results.</t>
  </si>
  <si>
    <t>Principles of commonly used laboratory chemical and physical test methods: analysis of fat, moisture, carbohydrate, protein, energy, density and melting point.</t>
  </si>
  <si>
    <t>Scientific principles underpinning food chemistry and physics: composition of food and its nutritional value and trends including rheology, fluid dynamics, thermodynamics</t>
  </si>
  <si>
    <t>Enhancing nutritional impact of food components - macro and micro nutrients; preserving and enhancing nutritional values in processing, distribution and sale; delivering nutritious products meeting dietary requirements, habits and consumer trends</t>
  </si>
  <si>
    <t>Technical knowledge of physical attributes and chemical constituents of commonly used ingredients: sugar, flour, fat, starch, yeast, milk, meat, fruit, vegetables and additives</t>
  </si>
  <si>
    <t>Underlying principles of various common food processes: mixing and blending, batch and continuous cooking/baking, aseptic processing, canning, pasteurisation, retorting and UHT, enrobing, cooling and freezing</t>
  </si>
  <si>
    <t>Supply chain management practices and systems to assure the safety, quality and legality of all raw materials, ingredients, goods and services in the work setting. Food safety management systems, specifications, traceability systems, recent scientific developments and techniques to substantiate fraudulent or malicious activity.</t>
  </si>
  <si>
    <t>Physical hazards and their control in foods.</t>
  </si>
  <si>
    <t>How to plan, manage and review operational processes, monitor costs and Key Performance Indicators</t>
  </si>
  <si>
    <t>How to collect, interpret and analyse technical data, use mathematical techniques and present technical information; how to carry out statistical process control studies, and how to interpret the data to improve the process</t>
  </si>
  <si>
    <t>How to appropriately select laboratory test methods and interpret results.</t>
  </si>
  <si>
    <t>Characteristics of packaging systems to control food safety hazards and quality, including understanding of Ultra-Heat Treatment/aseptic/Cook-Chill/Modified Atmosphere systems and manging product flow to assure shelf life compliance at all stages</t>
  </si>
  <si>
    <t>New product design; specifications, scaling up and technical feasibility and cost analysis</t>
  </si>
  <si>
    <t>Factors governing food safety, integrity and sustainability within the global supply chain.</t>
  </si>
  <si>
    <t>Problem solving techniques including root cause analysis and investigation methods.</t>
  </si>
  <si>
    <t>Ethical issues in the food industry, including the environment.</t>
  </si>
  <si>
    <t>Hygienic design of factories/equipment and procedures including Cleaning in Place.</t>
  </si>
  <si>
    <t>How to lead, develop and manage resources, people and budgets</t>
  </si>
  <si>
    <t>How to develop, implement and review Continuous Improvement plans.</t>
  </si>
  <si>
    <t>Lead, develop and implement the Hazard Analysis and Critical Control point system and team on site</t>
  </si>
  <si>
    <t>Interpret microbiological results: spot and analyse trends to diagnose of anticipate issues; define and implement action plans.</t>
  </si>
  <si>
    <t>Develop product specifications taking into account the key risk factors in product design; ensure customers pre-requisites are implemented and followed.</t>
  </si>
  <si>
    <t>Manage, develop and implement internal audit schedule to ensure compliance with legal, industry and customer standards; keep abreast of new standards; credibly host third party audits</t>
  </si>
  <si>
    <t>Select the most appropriate tools and methodology to demonstrate compliance, food safety culture and delivery of consistent quality of products.</t>
  </si>
  <si>
    <t>Establish cleaning and hygiene programmes and audit methodology; set up monitoring  programmes; interpret data; identify risk zoning in an operational area and the different hygiene requirements; manage internal and external cleaning contractors.</t>
  </si>
  <si>
    <t>Manage complaint performance through the identification of trends and the design of corrective action programmes to improve credibility with the customer.</t>
  </si>
  <si>
    <t>Design and implement site procedures to ensure legal compliance with current food law; lead any investigation into legal contravention with the relevant enforcement authorities.</t>
  </si>
  <si>
    <t>Establish process parameters and control requirements; measure the impact of process on product, set limits and take action to deal with process and product non- conformance.</t>
  </si>
  <si>
    <t>Optimise and control parameters that influence common industry processes: washing, mixing, heating, cooking, cooling/chilling, freezing, drying, freeze drying.</t>
  </si>
  <si>
    <t>Be able to liaise and co-ordinate with other functions to deliver New Product Development project.  When appropriate take the lead and drive the project.</t>
  </si>
  <si>
    <t>Use project management tools to deliver projects to time, cost, specification and quality.</t>
  </si>
  <si>
    <t>Coordinate incident investigation and participate in incident management teams; implement incident management procedure.</t>
  </si>
  <si>
    <t>Review and select relevant scientific techniques taking into account cost and practicalities, experiment, collect and analyse data and formulate solutions.</t>
  </si>
  <si>
    <t>Manage supplier intake controls; carry out supplier audits and performance reviews and risk assessments; maintain approved supplier, contractor and vendor performance process.</t>
  </si>
  <si>
    <t>Design and implement traceability system fully compliant with customer and legal requirements; monitor to verify validity of the process.</t>
  </si>
  <si>
    <t>Lead and develop a small technical team on site.</t>
  </si>
  <si>
    <t>Develop and demonstrate critical evaluation of complex information and data.</t>
  </si>
  <si>
    <t xml:space="preserve">     Ownership of work: accepts responsibility, is proactive, plans work, demonstrates integrity, aims for excellence</t>
  </si>
  <si>
    <r>
      <rPr>
        <b/>
        <sz val="14"/>
        <color theme="1"/>
        <rFont val="Calibri"/>
        <family val="2"/>
        <scheme val="minor"/>
      </rPr>
      <t>People development</t>
    </r>
    <r>
      <rPr>
        <sz val="11"/>
        <color theme="1"/>
        <rFont val="Calibri"/>
        <family val="2"/>
        <scheme val="minor"/>
      </rPr>
      <t>: proposes objectives to support the business, seeks learning, drives the development of self and others</t>
    </r>
  </si>
  <si>
    <t>Inspire others through leading by example</t>
  </si>
  <si>
    <t>Integrity and respect: respect for colleagues, effective communication at all levels, adapts style</t>
  </si>
  <si>
    <r>
      <rPr>
        <b/>
        <sz val="14"/>
        <color theme="1"/>
        <rFont val="Calibri"/>
        <family val="2"/>
        <scheme val="minor"/>
      </rPr>
      <t>Influences and persuades key stakeholder effectively</t>
    </r>
    <r>
      <rPr>
        <sz val="11"/>
        <color theme="1"/>
        <rFont val="Calibri"/>
        <family val="2"/>
        <scheme val="minor"/>
      </rPr>
      <t>: drives effective relationships.</t>
    </r>
  </si>
  <si>
    <r>
      <rPr>
        <b/>
        <sz val="14"/>
        <color theme="1"/>
        <rFont val="Calibri"/>
        <family val="2"/>
        <scheme val="minor"/>
      </rPr>
      <t>Working in a team</t>
    </r>
    <r>
      <rPr>
        <sz val="11"/>
        <color theme="1"/>
        <rFont val="Calibri"/>
        <family val="2"/>
        <scheme val="minor"/>
      </rPr>
      <t>: builds good relationships with others, works collaboratively, contributes ideas and challenges appropriately.</t>
    </r>
  </si>
  <si>
    <t>Problem solving: works to identify and ensure root causes of problems are resolved</t>
  </si>
  <si>
    <r>
      <rPr>
        <b/>
        <sz val="14"/>
        <color theme="1"/>
        <rFont val="Calibri"/>
        <family val="2"/>
        <scheme val="minor"/>
      </rPr>
      <t>Responsiveness to change</t>
    </r>
    <r>
      <rPr>
        <sz val="11"/>
        <color theme="1"/>
        <rFont val="Calibri"/>
        <family val="2"/>
        <scheme val="minor"/>
      </rPr>
      <t>: flexibility to changing working environment and demands</t>
    </r>
  </si>
  <si>
    <r>
      <rPr>
        <b/>
        <sz val="14"/>
        <color theme="1"/>
        <rFont val="Calibri"/>
        <family val="2"/>
        <scheme val="minor"/>
      </rPr>
      <t>Company/Industry perspective</t>
    </r>
    <r>
      <rPr>
        <sz val="11"/>
        <color theme="1"/>
        <rFont val="Calibri"/>
        <family val="2"/>
        <scheme val="minor"/>
      </rPr>
      <t>: knowledge of food industry acts as an ambassador both internally and externally</t>
    </r>
  </si>
  <si>
    <r>
      <t xml:space="preserve">       </t>
    </r>
    <r>
      <rPr>
        <b/>
        <sz val="14"/>
        <color theme="1"/>
        <rFont val="Calibri"/>
        <family val="2"/>
        <scheme val="minor"/>
      </rPr>
      <t>Innovation</t>
    </r>
    <r>
      <rPr>
        <sz val="11"/>
        <color theme="1"/>
        <rFont val="Calibri"/>
        <family val="2"/>
        <scheme val="minor"/>
      </rPr>
      <t>: Demonstrates curiosity to foster new ways of thinking and working; seeks out   opportunities to drive forward change and improvements for the business</t>
    </r>
  </si>
  <si>
    <t>BEFORE</t>
  </si>
  <si>
    <t>DURING</t>
  </si>
  <si>
    <t>AFTER</t>
  </si>
  <si>
    <t>Reflective and Personal Development Skills</t>
  </si>
  <si>
    <t>Support the Skills scan accuracy and the Apprentice's attempt at the Starting Point Exercise</t>
  </si>
  <si>
    <t>Help the Apprentice to complete a Skill Scan Review in the first three weeks of the Apprenticeship.
Introduce concepts and theories to support development of reflective practice skills.</t>
  </si>
  <si>
    <t>Confirm opportunities for WBL experiences to support the Apprentice's action plan during the Apprenticeship Progress Review. Utilising the Module STARE template</t>
  </si>
  <si>
    <t>Work Based Review</t>
  </si>
  <si>
    <t>Help the apprentice to identify a suitable project in the area of ethical, sustainability aspects. The project should focus on a literature review or the use of secondary data</t>
  </si>
  <si>
    <t>Provide organisation view beyond their immediate operational role, e.g. time with key stakeholders in other operating areas, job shadowing (and commencement of rotation where possible) to permit the completion of the work based review.</t>
  </si>
  <si>
    <t>Confirm opportunities for WBL experiences to support the Apprentice's action plan during the Apprenticeship Progress Review. Utilising the Module STAR template</t>
  </si>
  <si>
    <t>Food Supply Chain and Management</t>
  </si>
  <si>
    <t xml:space="preserve">
Plan shadowing &amp; communications related to supply chain - raw materials, suppliers and controls</t>
  </si>
  <si>
    <t>Provide organisation view beyond their immediate operational role, e.g. time with key stakeholders in other operating areas, job shadowing (and commencement of rotation where possible) to permit the completion of the supply chain assessment (including traceability, raw material and supplier controls).</t>
  </si>
  <si>
    <t xml:space="preserve">With WBL Coach review the Starting Point Exercise and develop initial KSB development targets. Support reflection in relation to supply chain and assessment work on the module.
</t>
  </si>
  <si>
    <t>Food Composition - Microbiological Ecology and Pathogens</t>
  </si>
  <si>
    <t>Find ways to provide opportunity to engage with microbiological analysis, hurdle control, hygiene and interpretation of results within the business - share the organisational perspective on where these learnings may be applied.</t>
  </si>
  <si>
    <t>Find ways to provide opportunity to engage with microbiological analysis. Support the student in writing up their laboratory report</t>
  </si>
  <si>
    <t>Work with the apprentice to provide opportunity to collect evidence for their STAR template - e.g. Work with the technical teams to understand how they use microbiology and interpretate results.</t>
  </si>
  <si>
    <t xml:space="preserve">Food Composition -Chemistry and Nutrition  </t>
  </si>
  <si>
    <t>Find ways to provide opportunity to engage with nutritional analysis and chemical composition within the business - share the organisational perspective on where these learnings may be applied.</t>
  </si>
  <si>
    <t>Find ways to provide opportunity to engage with nutritional analysis and chemical composition. Support the student in writing up their laboratory report</t>
  </si>
  <si>
    <t>Work with the apprentice to provide opportunity to collect evidence for their STAR template - e.g. Work with the process development and technical teams to understand how they identify the nutrient content in the products and therefore develop products accordingly.</t>
  </si>
  <si>
    <t>The Physics of Heating and Cooling Foods</t>
  </si>
  <si>
    <t>Find ways to provide opportunity to engage with the physics of heating and cooling and the management and interpretation of results within the business - share the organisational perspective on where these learnings may be applied.</t>
  </si>
  <si>
    <t>Find ways to provide opportunity to engage with the physics of heating and cooling. Support the student in writing up their laboratory report</t>
  </si>
  <si>
    <t>Work with the apprentice to provide opportunity to collect evidence for their STAR template - e.g. Work with the technical teams to understand how they use the physics of heating and cooling in process control.</t>
  </si>
  <si>
    <t>Practices in Food Product Development</t>
  </si>
  <si>
    <t>Find ways to provide opportunity to engage with product and process development within the business - share the organisational perspective on where these learnings may be applied.</t>
  </si>
  <si>
    <t>Support the student beyond their immediate operational role, e.g. ensure that they have time with key stakeholders in other operating areas, job shadowing to permit the completion of the assessment.</t>
  </si>
  <si>
    <t>Work with the apprentice to provide opportunity to collect evidence for their STAR template beyond the work completed for the module e.g. being involved in factory trials or a new product launch.</t>
  </si>
  <si>
    <t>Reflective Skills for Professional Performance</t>
  </si>
  <si>
    <t>Offer insight into decision making process within organisation, which feature economic factors.  Allow access and review of the business models used.
Work with the Apprentice to review their updated Skill Scan and overall progress since the start of the Apprenticeship and looking ahead to the End Point Assessment</t>
  </si>
  <si>
    <t xml:space="preserve">Provide opportunities for Reflective and Personal Development Skills, raising self-awareness improving personal and professional interactions
Develops personal, professional and practical skills that will help Apprentices to perform better at work as they become more independent
</t>
  </si>
  <si>
    <t>Help the Apprentice to examine the impact of their Academic and WBL, how they have been engaging in  potential mitigation strategies to manage projected legislative/regulatory  risks and opportunities to develop evidence for EPA. Confirm opportunities for WBL experiences to support the Apprentice's action plan during the Apprenticeship Progress Review. Utilising the Module STARE template</t>
  </si>
  <si>
    <t>Work Based Project</t>
  </si>
  <si>
    <t>Help the apprentice to identify a suitable project in the area of food safety. The project should focus on the collection of data to analyse and demonstrate critical evaluation</t>
  </si>
  <si>
    <t>Provide organisation view beyond their immediate operational role, e.g. time with key stakeholders in other operating areas, job shadowing (and commencement of rotation where possible) to permit the completion data collection for the work based project.</t>
  </si>
  <si>
    <t>Food Safety, HACCP and Risk Assessment</t>
  </si>
  <si>
    <t xml:space="preserve">
Plan shadowing &amp; communications related to HACCP and risk assessment</t>
  </si>
  <si>
    <t>Work with the apprentice to provide opportunity to collect evidence for their STAR template beyond the work completed for the module e.g. being involved in HACCP validation.</t>
  </si>
  <si>
    <t>Food Conversion Ops and Packaging Technology</t>
  </si>
  <si>
    <t>Find ways to provide opportunity to engage with food processing, packaging and hygiene controls within the business - share the organisational perspective on where these learnings may be applied.</t>
  </si>
  <si>
    <t>Work with the apprentice to provide opportunity to collect evidence for their STAR template beyond the work completed for the module e.g. being involved in the development of a new process, new piece of equipment or similar.</t>
  </si>
  <si>
    <t>Food Processing Technology</t>
  </si>
  <si>
    <t>Find ways to provide opportunity to engage with food processing within the business - share the organisational perspective on where these learnings may be applied.</t>
  </si>
  <si>
    <t>Work with the apprentice to provide opportunity to collect evidence for their STAR template beyond the work completed for the module e.g. being involved in process validation.</t>
  </si>
  <si>
    <t>Food Innovation Management</t>
  </si>
  <si>
    <t>Find ways to provide opportunity to engage with food innovation teams within the business - share the organisational perspective on where these learnings may be applied.</t>
  </si>
  <si>
    <t>Support the student beyond their immediate operational role, to ensure time is devoted to group working with other apprentices in the cohort to complete the assessment</t>
  </si>
  <si>
    <t>Food Quality Management and Labelling</t>
  </si>
  <si>
    <t>Find ways to provide opportunity to engage with food quality management and labelling within the business - share the organisational perspective on where these learnings may be applied.</t>
  </si>
  <si>
    <t>Confirm opportunities for WBL experiences to support the Apprentice's action plan during the Apprenticeship Progress Review. Utilising the Module STAR template.</t>
  </si>
  <si>
    <t>Food Operations Management</t>
  </si>
  <si>
    <t>Find ways to provide opportunity to engage with food operation within the business - share the organisational perspective on where these learnings may be applied.</t>
  </si>
  <si>
    <t>Professional Review and Future Planning</t>
  </si>
  <si>
    <t>Support the Apprentice's review of their revised Skill Scan to gauge progress from the start of the Apprenticeship and readiness for End Point Assessment
Continue to review and explore business opportunities explore options for End Point Assessment projects.</t>
  </si>
  <si>
    <t xml:space="preserve">Support the Apprentice as they develop autonomy and responsibility.  Facilitate additional experience for unmet KSBs. Use APRs to discuss the impact of final projects &amp; career progression.
</t>
  </si>
  <si>
    <t>Support progress through Gateway process and continue to mentor the Apprentice towards successful career development.</t>
  </si>
  <si>
    <t>Work Based Investigation 
(not included in OTJT calc)</t>
  </si>
  <si>
    <t xml:space="preserve">Ensure progress through Gateway
</t>
  </si>
  <si>
    <t>Support the apprentice, as they deliver the EPA project.</t>
  </si>
  <si>
    <t>Use APRs to provide support during EPA and consider career progression.</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</si>
  <si>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</si>
  <si>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</si>
  <si>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</si>
  <si>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</si>
  <si>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</si>
  <si>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</si>
  <si>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</si>
  <si>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</si>
  <si>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</si>
  <si>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</si>
  <si>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</si>
  <si>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</si>
  <si>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</si>
  <si>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4"/>
        <color rgb="FFFFFFFF"/>
        <rFont val="Calibri"/>
        <family val="2"/>
        <scheme val="minor"/>
      </rPr>
      <t>before</t>
    </r>
    <r>
      <rPr>
        <b/>
        <sz val="14"/>
        <color rgb="FFFFFFFF"/>
        <rFont val="Calibri"/>
        <family val="2"/>
        <scheme val="minor"/>
      </rPr>
      <t xml:space="preserve"> modules</t>
    </r>
  </si>
  <si>
    <r>
      <t xml:space="preserve">Employer-led activities </t>
    </r>
    <r>
      <rPr>
        <b/>
        <i/>
        <sz val="14"/>
        <color rgb="FFFFFFFF"/>
        <rFont val="Calibri"/>
        <family val="2"/>
        <scheme val="minor"/>
      </rPr>
      <t>during</t>
    </r>
    <r>
      <rPr>
        <b/>
        <sz val="14"/>
        <color rgb="FFFFFFFF"/>
        <rFont val="Calibri"/>
        <family val="2"/>
        <scheme val="minor"/>
      </rPr>
      <t xml:space="preserve"> modules</t>
    </r>
  </si>
  <si>
    <r>
      <t xml:space="preserve">Employer-led activities </t>
    </r>
    <r>
      <rPr>
        <b/>
        <i/>
        <sz val="14"/>
        <color rgb="FFFFFFFF"/>
        <rFont val="Calibri"/>
        <family val="2"/>
        <scheme val="minor"/>
      </rPr>
      <t>after</t>
    </r>
    <r>
      <rPr>
        <b/>
        <sz val="14"/>
        <color rgb="FFFFFFFF"/>
        <rFont val="Calibri"/>
        <family val="2"/>
        <scheme val="minor"/>
      </rPr>
      <t xml:space="preserve"> modules</t>
    </r>
  </si>
  <si>
    <t>Level 4</t>
  </si>
  <si>
    <t>Level 5</t>
  </si>
  <si>
    <t>Level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</si>
</sst>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sz val="11"/>
      <color rgb="FF000000"/>
      <name val="Calibri"/>
      <family val="2"/>
      <scheme val="minor"/>
    </font>
    <font>
      <sz val="11"/>
      <color rgb="FF000000"/>
      <name val="Calibri"/>
      <family val="2"/>
    </font>
    <font>
      <b/>
      <sz val="14"/>
      <color rgb="FFFFFFFF"/>
      <name val="Calibri"/>
      <family val="2"/>
      <scheme val="minor"/>
    </font>
    <font>
      <b/>
      <i/>
      <sz val="14"/>
      <color rgb="FFFFFFFF"/>
      <name val="Calibri"/>
      <family val="2"/>
      <scheme val="minor"/>
    </font>
    <font>
      <sz val="12"/>
      <color rgb="FF000000"/>
      <name val="Calibri"/>
      <family val="2"/>
    </font>
    <font>
      <sz val="11"/>
      <color rgb="FF000000"/>
      <name val="Calibri"/>
      <family val="2"/>
      <charset val="1"/>
    </font>
    <font>
      <b/>
      <sz val="18"/>
      <color theme="1"/>
      <name val="Calibri"/>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808080"/>
        <bgColor indexed="64"/>
      </patternFill>
    </fill>
    <fill>
      <patternFill patternType="solid">
        <fgColor rgb="FF66FF66"/>
        <bgColor indexed="64"/>
      </patternFill>
    </fill>
    <fill>
      <patternFill patternType="solid">
        <fgColor rgb="FF339933"/>
        <bgColor indexed="64"/>
      </patternFill>
    </fill>
    <fill>
      <patternFill patternType="solid">
        <fgColor rgb="FFFFFFFF"/>
        <bgColor indexed="64"/>
      </patternFill>
    </fill>
    <fill>
      <patternFill patternType="solid">
        <fgColor rgb="FFFFFFFF"/>
        <bgColor rgb="FF000000"/>
      </patternFill>
    </fill>
    <fill>
      <patternFill patternType="solid">
        <fgColor rgb="FF92D050"/>
        <bgColor indexed="64"/>
      </patternFill>
    </fill>
  </fills>
  <borders count="4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theme="0" tint="-0.499984740745262"/>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style="medium">
        <color auto="1"/>
      </left>
      <right style="hair">
        <color auto="1"/>
      </right>
      <top style="hair">
        <color auto="1"/>
      </top>
      <bottom style="medium">
        <color rgb="FF000000"/>
      </bottom>
      <diagonal/>
    </border>
    <border>
      <left style="hair">
        <color auto="1"/>
      </left>
      <right style="hair">
        <color auto="1"/>
      </right>
      <top style="hair">
        <color auto="1"/>
      </top>
      <bottom style="medium">
        <color rgb="FF000000"/>
      </bottom>
      <diagonal/>
    </border>
    <border>
      <left style="hair">
        <color auto="1"/>
      </left>
      <right style="medium">
        <color auto="1"/>
      </right>
      <top style="hair">
        <color auto="1"/>
      </top>
      <bottom style="medium">
        <color rgb="FF000000"/>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137">
    <xf numFmtId="0" fontId="0" fillId="0" borderId="0" xfId="0"/>
    <xf numFmtId="0" fontId="3" fillId="0" borderId="0" xfId="0" applyFont="1"/>
    <xf numFmtId="0" fontId="5" fillId="0" borderId="0" xfId="0" applyFont="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7" borderId="15" xfId="0" applyFill="1" applyBorder="1"/>
    <xf numFmtId="0" fontId="0" fillId="7" borderId="16" xfId="0" applyFill="1" applyBorder="1"/>
    <xf numFmtId="0" fontId="5" fillId="7" borderId="13" xfId="0" applyFont="1" applyFill="1" applyBorder="1"/>
    <xf numFmtId="0" fontId="5" fillId="7" borderId="14" xfId="0" applyFont="1" applyFill="1" applyBorder="1"/>
    <xf numFmtId="0" fontId="0" fillId="7" borderId="18"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7" borderId="20" xfId="0" applyFill="1" applyBorder="1"/>
    <xf numFmtId="0" fontId="0" fillId="2" borderId="18" xfId="0" applyFill="1" applyBorder="1" applyAlignment="1">
      <alignment horizontal="center" vertical="center" wrapText="1"/>
    </xf>
    <xf numFmtId="164" fontId="0" fillId="2" borderId="18" xfId="0" applyNumberFormat="1" applyFill="1" applyBorder="1" applyAlignment="1">
      <alignment horizontal="center" vertical="center"/>
    </xf>
    <xf numFmtId="164" fontId="0" fillId="7" borderId="18" xfId="0" applyNumberFormat="1" applyFill="1" applyBorder="1" applyAlignment="1">
      <alignment vertical="center"/>
    </xf>
    <xf numFmtId="0" fontId="0" fillId="7" borderId="17" xfId="0" applyFill="1" applyBorder="1" applyAlignment="1">
      <alignment vertical="center" wrapText="1"/>
    </xf>
    <xf numFmtId="0" fontId="0" fillId="7" borderId="21" xfId="0" applyFill="1" applyBorder="1" applyAlignment="1">
      <alignment vertical="center" wrapText="1"/>
    </xf>
    <xf numFmtId="0" fontId="9" fillId="8" borderId="21" xfId="0" applyFont="1" applyFill="1" applyBorder="1" applyAlignment="1">
      <alignment horizontal="center" vertical="center" wrapText="1"/>
    </xf>
    <xf numFmtId="0" fontId="0" fillId="7" borderId="21" xfId="0" applyFill="1" applyBorder="1" applyAlignment="1">
      <alignment horizontal="center" vertical="center" wrapText="1"/>
    </xf>
    <xf numFmtId="0" fontId="8" fillId="9" borderId="17" xfId="0" applyFont="1" applyFill="1" applyBorder="1" applyAlignment="1">
      <alignment vertical="center" wrapText="1"/>
    </xf>
    <xf numFmtId="0" fontId="8" fillId="10" borderId="19" xfId="0" applyFont="1" applyFill="1" applyBorder="1" applyAlignment="1">
      <alignment vertical="center" wrapText="1"/>
    </xf>
    <xf numFmtId="0" fontId="5" fillId="7" borderId="24" xfId="0" applyFont="1" applyFill="1" applyBorder="1"/>
    <xf numFmtId="0" fontId="2" fillId="2" borderId="23" xfId="0" applyFont="1" applyFill="1" applyBorder="1" applyAlignment="1">
      <alignment horizontal="center" textRotation="90" wrapText="1"/>
    </xf>
    <xf numFmtId="164" fontId="0" fillId="2" borderId="18" xfId="0" applyNumberFormat="1" applyFill="1" applyBorder="1" applyAlignment="1">
      <alignment horizontal="center" vertical="center" wrapText="1"/>
    </xf>
    <xf numFmtId="0" fontId="3" fillId="5" borderId="0" xfId="0" applyFont="1" applyFill="1" applyAlignment="1">
      <alignment horizontal="left"/>
    </xf>
    <xf numFmtId="0" fontId="7" fillId="7" borderId="22" xfId="0" applyFont="1" applyFill="1" applyBorder="1" applyAlignment="1">
      <alignment horizontal="center" vertical="center" wrapText="1"/>
    </xf>
    <xf numFmtId="0" fontId="11" fillId="2" borderId="23" xfId="0" applyFont="1" applyFill="1" applyBorder="1" applyAlignment="1">
      <alignment horizontal="center" textRotation="90" wrapText="1"/>
    </xf>
    <xf numFmtId="0" fontId="12" fillId="7" borderId="22" xfId="0" applyFont="1" applyFill="1" applyBorder="1" applyAlignment="1">
      <alignment horizontal="center" vertical="center" wrapText="1"/>
    </xf>
    <xf numFmtId="0" fontId="2" fillId="11" borderId="23" xfId="0" applyFont="1" applyFill="1" applyBorder="1" applyAlignment="1">
      <alignment horizontal="center" textRotation="90" wrapText="1"/>
    </xf>
    <xf numFmtId="0" fontId="2" fillId="5" borderId="0" xfId="0" applyFont="1" applyFill="1" applyAlignment="1">
      <alignment horizontal="left" indent="1"/>
    </xf>
    <xf numFmtId="0" fontId="12" fillId="7" borderId="3" xfId="0" applyFont="1" applyFill="1" applyBorder="1" applyAlignment="1">
      <alignment horizontal="center" vertical="center" wrapText="1"/>
    </xf>
    <xf numFmtId="164" fontId="0" fillId="2" borderId="26" xfId="0" applyNumberFormat="1" applyFill="1" applyBorder="1" applyAlignment="1">
      <alignment horizontal="center" vertical="center" wrapText="1"/>
    </xf>
    <xf numFmtId="0" fontId="0" fillId="7" borderId="26" xfId="0" applyFill="1" applyBorder="1" applyAlignment="1">
      <alignment vertical="center"/>
    </xf>
    <xf numFmtId="0" fontId="5" fillId="7" borderId="27" xfId="0" applyFont="1" applyFill="1" applyBorder="1"/>
    <xf numFmtId="0" fontId="14" fillId="7" borderId="28" xfId="0" applyFont="1" applyFill="1" applyBorder="1" applyAlignment="1">
      <alignment horizontal="center" vertical="center" wrapText="1"/>
    </xf>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4" fillId="7" borderId="1" xfId="0" applyFont="1" applyFill="1" applyBorder="1" applyAlignment="1">
      <alignment horizontal="center" vertical="center"/>
    </xf>
    <xf numFmtId="0" fontId="15" fillId="8" borderId="21" xfId="0" applyFont="1" applyFill="1" applyBorder="1" applyAlignment="1">
      <alignment horizontal="center" vertical="center" wrapText="1"/>
    </xf>
    <xf numFmtId="0" fontId="16" fillId="2" borderId="23" xfId="0" applyFont="1" applyFill="1" applyBorder="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vertical="center"/>
    </xf>
    <xf numFmtId="0" fontId="0" fillId="12" borderId="0" xfId="0" applyFill="1"/>
    <xf numFmtId="0" fontId="0" fillId="13" borderId="0" xfId="0" applyFill="1"/>
    <xf numFmtId="0" fontId="17" fillId="13"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30" xfId="0" applyBorder="1" applyAlignment="1">
      <alignment horizontal="center" vertical="center" wrapText="1"/>
    </xf>
    <xf numFmtId="0" fontId="0" fillId="14" borderId="33" xfId="0" applyFill="1" applyBorder="1" applyAlignment="1">
      <alignment horizontal="center" vertical="center" wrapText="1"/>
    </xf>
    <xf numFmtId="0" fontId="0" fillId="0" borderId="30" xfId="0" applyBorder="1" applyAlignment="1">
      <alignment horizontal="left" vertical="center" wrapText="1" indent="1"/>
    </xf>
    <xf numFmtId="0" fontId="0" fillId="0" borderId="31" xfId="0" applyBorder="1" applyAlignment="1">
      <alignment horizontal="left" vertical="center" wrapText="1" indent="1"/>
    </xf>
    <xf numFmtId="0" fontId="0" fillId="14" borderId="32" xfId="0" applyFill="1" applyBorder="1" applyAlignment="1">
      <alignment horizontal="left" vertical="center" wrapText="1" indent="1"/>
    </xf>
    <xf numFmtId="0" fontId="0" fillId="14" borderId="33" xfId="0" applyFill="1" applyBorder="1" applyAlignment="1">
      <alignment horizontal="left" vertical="center" wrapText="1" indent="1"/>
    </xf>
    <xf numFmtId="0" fontId="0" fillId="14" borderId="34" xfId="0" applyFill="1" applyBorder="1" applyAlignment="1">
      <alignment horizontal="left" vertical="center" wrapText="1" indent="1"/>
    </xf>
    <xf numFmtId="0" fontId="14" fillId="8" borderId="29" xfId="0" applyFont="1" applyFill="1" applyBorder="1" applyAlignment="1">
      <alignment horizontal="left" vertical="center" wrapText="1" indent="1"/>
    </xf>
    <xf numFmtId="0" fontId="2" fillId="5" borderId="23" xfId="0" applyFont="1" applyFill="1" applyBorder="1" applyAlignment="1">
      <alignment horizontal="center" textRotation="90" wrapText="1"/>
    </xf>
    <xf numFmtId="0" fontId="0" fillId="0" borderId="23" xfId="0" applyBorder="1" applyAlignment="1">
      <alignment horizontal="center" vertical="center" textRotation="90" wrapText="1"/>
    </xf>
    <xf numFmtId="0" fontId="0" fillId="16" borderId="23" xfId="0" applyFill="1" applyBorder="1" applyAlignment="1">
      <alignment horizontal="center" vertical="center" wrapText="1"/>
    </xf>
    <xf numFmtId="0" fontId="0" fillId="17" borderId="23"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3" xfId="0" applyBorder="1" applyAlignment="1">
      <alignment horizontal="center" vertical="center" wrapText="1"/>
    </xf>
    <xf numFmtId="0" fontId="10" fillId="11" borderId="38" xfId="0" applyFont="1" applyFill="1" applyBorder="1" applyAlignment="1">
      <alignment vertical="center" wrapText="1"/>
    </xf>
    <xf numFmtId="0" fontId="5" fillId="7" borderId="23" xfId="0" applyFont="1" applyFill="1" applyBorder="1"/>
    <xf numFmtId="0" fontId="5" fillId="12" borderId="23" xfId="0" applyFont="1" applyFill="1" applyBorder="1"/>
    <xf numFmtId="0" fontId="18" fillId="5" borderId="0" xfId="0" applyFont="1" applyFill="1"/>
    <xf numFmtId="0" fontId="9" fillId="8" borderId="17" xfId="0" applyFont="1" applyFill="1" applyBorder="1" applyAlignment="1">
      <alignment horizontal="left" vertical="center" wrapText="1" indent="1"/>
    </xf>
    <xf numFmtId="0" fontId="0" fillId="7" borderId="17" xfId="0" applyFill="1" applyBorder="1" applyAlignment="1">
      <alignment horizontal="left" vertical="center" wrapText="1" indent="1"/>
    </xf>
    <xf numFmtId="0" fontId="8" fillId="9" borderId="17" xfId="0" applyFont="1" applyFill="1" applyBorder="1" applyAlignment="1">
      <alignment horizontal="left" vertical="center" wrapText="1" indent="1"/>
    </xf>
    <xf numFmtId="0" fontId="8" fillId="10" borderId="19" xfId="0" applyFont="1" applyFill="1" applyBorder="1" applyAlignment="1">
      <alignment horizontal="left" vertical="center" wrapText="1" indent="1"/>
    </xf>
    <xf numFmtId="0" fontId="0" fillId="18" borderId="0" xfId="0" applyFill="1"/>
    <xf numFmtId="0" fontId="0" fillId="11" borderId="39" xfId="0" applyFill="1" applyBorder="1" applyAlignment="1">
      <alignment vertical="center" wrapText="1"/>
    </xf>
    <xf numFmtId="0" fontId="22" fillId="11" borderId="39" xfId="0" applyFont="1" applyFill="1" applyBorder="1" applyAlignment="1">
      <alignment vertical="center" wrapText="1"/>
    </xf>
    <xf numFmtId="0" fontId="10" fillId="11" borderId="39" xfId="0" applyFont="1" applyFill="1" applyBorder="1" applyAlignment="1">
      <alignment vertical="center" wrapText="1"/>
    </xf>
    <xf numFmtId="0" fontId="10" fillId="3" borderId="39" xfId="0" applyFont="1" applyFill="1" applyBorder="1" applyAlignment="1">
      <alignment vertical="center" wrapText="1"/>
    </xf>
    <xf numFmtId="0" fontId="0" fillId="3" borderId="39" xfId="0" applyFill="1" applyBorder="1" applyAlignment="1">
      <alignment vertical="center" wrapText="1"/>
    </xf>
    <xf numFmtId="0" fontId="0" fillId="0" borderId="25" xfId="0" applyBorder="1" applyAlignment="1">
      <alignment horizontal="center" vertical="center" textRotation="90" wrapText="1"/>
    </xf>
    <xf numFmtId="0" fontId="0" fillId="17" borderId="25" xfId="0" applyFill="1" applyBorder="1" applyAlignment="1">
      <alignment horizontal="center" vertical="center" wrapText="1"/>
    </xf>
    <xf numFmtId="0" fontId="0" fillId="0" borderId="25" xfId="0" applyBorder="1" applyAlignment="1">
      <alignment horizontal="center" vertical="center" wrapText="1"/>
    </xf>
    <xf numFmtId="0" fontId="0" fillId="16" borderId="25" xfId="0" applyFill="1" applyBorder="1" applyAlignment="1">
      <alignment horizontal="center" vertical="center" wrapText="1"/>
    </xf>
    <xf numFmtId="0" fontId="14" fillId="7" borderId="40" xfId="0" applyFont="1" applyFill="1" applyBorder="1" applyAlignment="1">
      <alignment horizontal="center" vertical="center" wrapText="1"/>
    </xf>
    <xf numFmtId="0" fontId="14" fillId="7" borderId="41" xfId="0" applyFont="1" applyFill="1" applyBorder="1" applyAlignment="1">
      <alignment horizontal="center" vertical="center"/>
    </xf>
    <xf numFmtId="0" fontId="21" fillId="3" borderId="39" xfId="0" applyFont="1" applyFill="1" applyBorder="1" applyAlignment="1">
      <alignment vertical="center" wrapText="1"/>
    </xf>
    <xf numFmtId="0" fontId="0" fillId="4" borderId="25" xfId="0" applyFill="1" applyBorder="1" applyAlignment="1">
      <alignment horizontal="center" vertical="center" wrapText="1"/>
    </xf>
    <xf numFmtId="0" fontId="10" fillId="3" borderId="39" xfId="0" applyFont="1" applyFill="1" applyBorder="1" applyAlignment="1">
      <alignment vertical="top" wrapText="1"/>
    </xf>
    <xf numFmtId="0" fontId="21" fillId="3" borderId="39" xfId="0" applyFont="1" applyFill="1" applyBorder="1" applyAlignment="1">
      <alignment vertical="top" wrapText="1"/>
    </xf>
    <xf numFmtId="0" fontId="23" fillId="15" borderId="35"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0" fillId="14" borderId="42" xfId="0" applyFill="1" applyBorder="1" applyAlignment="1">
      <alignment horizontal="left" vertical="center" wrapText="1" indent="1"/>
    </xf>
    <xf numFmtId="0" fontId="0" fillId="14" borderId="43" xfId="0" applyFill="1" applyBorder="1" applyAlignment="1">
      <alignment horizontal="center" vertical="center" wrapText="1"/>
    </xf>
    <xf numFmtId="0" fontId="0" fillId="14" borderId="43" xfId="0" applyFill="1" applyBorder="1" applyAlignment="1">
      <alignment horizontal="left" vertical="center" wrapText="1" indent="1"/>
    </xf>
    <xf numFmtId="0" fontId="0" fillId="14" borderId="44" xfId="0" applyFill="1" applyBorder="1" applyAlignment="1">
      <alignment horizontal="left" vertical="center" wrapText="1" indent="1"/>
    </xf>
    <xf numFmtId="1" fontId="16" fillId="2" borderId="23" xfId="0" applyNumberFormat="1" applyFont="1" applyFill="1" applyBorder="1" applyAlignment="1">
      <alignment horizontal="center" vertical="center"/>
    </xf>
    <xf numFmtId="1" fontId="2" fillId="5" borderId="0" xfId="0" applyNumberFormat="1" applyFont="1" applyFill="1" applyAlignment="1">
      <alignment horizontal="right"/>
    </xf>
    <xf numFmtId="0" fontId="14" fillId="10" borderId="29" xfId="0" applyFont="1" applyFill="1" applyBorder="1" applyAlignment="1">
      <alignment horizontal="left" vertical="center" wrapText="1" indent="1"/>
    </xf>
    <xf numFmtId="0" fontId="14" fillId="9" borderId="29" xfId="0" applyFont="1" applyFill="1" applyBorder="1" applyAlignment="1">
      <alignment horizontal="left" vertical="center" wrapText="1" indent="1"/>
    </xf>
    <xf numFmtId="0" fontId="25" fillId="19" borderId="0" xfId="0" applyFont="1" applyFill="1"/>
    <xf numFmtId="0" fontId="25" fillId="19" borderId="45" xfId="0" applyFont="1" applyFill="1" applyBorder="1"/>
    <xf numFmtId="1" fontId="25" fillId="19" borderId="23" xfId="0" applyNumberFormat="1" applyFont="1" applyFill="1" applyBorder="1"/>
    <xf numFmtId="1" fontId="25" fillId="19" borderId="45" xfId="0" applyNumberFormat="1" applyFont="1" applyFill="1" applyBorder="1"/>
    <xf numFmtId="1" fontId="0" fillId="5" borderId="0" xfId="0" applyNumberFormat="1" applyFill="1" applyAlignment="1">
      <alignment horizontal="right" vertical="center"/>
    </xf>
    <xf numFmtId="0" fontId="22" fillId="3" borderId="39" xfId="0" applyFont="1" applyFill="1" applyBorder="1" applyAlignment="1">
      <alignment vertical="top" wrapText="1"/>
    </xf>
    <xf numFmtId="0" fontId="22" fillId="3" borderId="39" xfId="0" applyFont="1" applyFill="1" applyBorder="1" applyAlignment="1">
      <alignment vertical="center" wrapText="1"/>
    </xf>
    <xf numFmtId="0" fontId="26" fillId="11" borderId="39" xfId="0" applyFont="1" applyFill="1" applyBorder="1" applyAlignment="1">
      <alignment vertical="center" wrapText="1"/>
    </xf>
    <xf numFmtId="0" fontId="21" fillId="11" borderId="39" xfId="0" applyFont="1" applyFill="1" applyBorder="1" applyAlignment="1">
      <alignment vertical="center" wrapText="1"/>
    </xf>
    <xf numFmtId="0" fontId="0" fillId="18" borderId="25" xfId="0" applyFill="1" applyBorder="1" applyAlignment="1">
      <alignment horizontal="center" vertical="center" wrapText="1"/>
    </xf>
    <xf numFmtId="0" fontId="0" fillId="18" borderId="23" xfId="0" applyFill="1" applyBorder="1" applyAlignment="1">
      <alignment horizontal="center" vertical="center" textRotation="90" wrapText="1"/>
    </xf>
    <xf numFmtId="0" fontId="0" fillId="18" borderId="23" xfId="0" applyFill="1" applyBorder="1" applyAlignment="1">
      <alignment horizontal="center" vertical="center" wrapText="1"/>
    </xf>
    <xf numFmtId="0" fontId="11" fillId="18" borderId="0" xfId="0" applyFont="1" applyFill="1" applyAlignment="1">
      <alignment horizontal="right"/>
    </xf>
    <xf numFmtId="0" fontId="8" fillId="7" borderId="5" xfId="0" applyFont="1" applyFill="1" applyBorder="1" applyAlignment="1">
      <alignment horizontal="center" vertical="center" textRotation="90"/>
    </xf>
    <xf numFmtId="0" fontId="3" fillId="3" borderId="3" xfId="0" applyFont="1" applyFill="1" applyBorder="1" applyAlignment="1">
      <alignment horizontal="left" wrapText="1" indent="1"/>
    </xf>
    <xf numFmtId="0" fontId="3" fillId="3" borderId="4" xfId="0" applyFont="1" applyFill="1" applyBorder="1" applyAlignment="1">
      <alignment horizontal="left" wrapText="1" indent="1"/>
    </xf>
    <xf numFmtId="0" fontId="3" fillId="3" borderId="25" xfId="0" applyFont="1" applyFill="1" applyBorder="1" applyAlignment="1">
      <alignment horizontal="left" wrapText="1" indent="1"/>
    </xf>
    <xf numFmtId="0" fontId="5" fillId="20" borderId="10" xfId="0" applyFont="1" applyFill="1" applyBorder="1" applyAlignment="1">
      <alignment horizontal="left" vertical="center" wrapText="1" indent="5"/>
    </xf>
    <xf numFmtId="0" fontId="5" fillId="20" borderId="11" xfId="0" applyFont="1" applyFill="1" applyBorder="1" applyAlignment="1">
      <alignment horizontal="left" vertical="center" wrapText="1" indent="5"/>
    </xf>
    <xf numFmtId="0" fontId="5" fillId="20" borderId="12" xfId="0" applyFont="1" applyFill="1" applyBorder="1" applyAlignment="1">
      <alignment horizontal="left" vertical="center" wrapText="1" indent="5"/>
    </xf>
    <xf numFmtId="0" fontId="5" fillId="4" borderId="10" xfId="0" applyFont="1" applyFill="1" applyBorder="1" applyAlignment="1">
      <alignment horizontal="left" vertical="center" wrapText="1" indent="5"/>
    </xf>
    <xf numFmtId="0" fontId="5" fillId="4" borderId="11" xfId="0" applyFont="1" applyFill="1" applyBorder="1" applyAlignment="1">
      <alignment horizontal="left" vertical="center" wrapText="1" indent="5"/>
    </xf>
    <xf numFmtId="0" fontId="5" fillId="4" borderId="12" xfId="0" applyFont="1" applyFill="1" applyBorder="1" applyAlignment="1">
      <alignment horizontal="left" vertical="center" wrapText="1" indent="5"/>
    </xf>
    <xf numFmtId="0" fontId="2" fillId="5" borderId="0" xfId="0" applyFont="1" applyFill="1" applyAlignment="1">
      <alignment horizontal="left"/>
    </xf>
    <xf numFmtId="0" fontId="2" fillId="11" borderId="0" xfId="0" applyFont="1" applyFill="1" applyAlignment="1">
      <alignment horizontal="left" wrapText="1"/>
    </xf>
    <xf numFmtId="0" fontId="20" fillId="5" borderId="0" xfId="1" applyFont="1" applyFill="1" applyAlignment="1">
      <alignment horizontal="left"/>
    </xf>
    <xf numFmtId="0" fontId="6" fillId="0" borderId="6" xfId="0" applyFont="1" applyBorder="1" applyAlignment="1">
      <alignment horizontal="left" vertical="center" wrapText="1" indent="5"/>
    </xf>
    <xf numFmtId="0" fontId="6" fillId="0" borderId="1" xfId="0" applyFont="1" applyBorder="1" applyAlignment="1">
      <alignment horizontal="left" vertical="center" wrapText="1" indent="5"/>
    </xf>
    <xf numFmtId="0" fontId="6" fillId="0" borderId="2" xfId="0" applyFont="1" applyBorder="1" applyAlignment="1">
      <alignment horizontal="left" vertical="center" wrapText="1" indent="5"/>
    </xf>
    <xf numFmtId="0" fontId="5" fillId="6" borderId="7" xfId="0" applyFont="1" applyFill="1" applyBorder="1" applyAlignment="1">
      <alignment horizontal="left" vertical="center" wrapText="1" indent="5"/>
    </xf>
    <xf numFmtId="0" fontId="5" fillId="6" borderId="8" xfId="0" applyFont="1" applyFill="1" applyBorder="1" applyAlignment="1">
      <alignment horizontal="left" vertical="center" wrapText="1" indent="5"/>
    </xf>
    <xf numFmtId="0" fontId="5" fillId="6" borderId="9" xfId="0" applyFont="1" applyFill="1" applyBorder="1" applyAlignment="1">
      <alignment horizontal="left" vertical="center" wrapText="1" indent="5"/>
    </xf>
    <xf numFmtId="0" fontId="0" fillId="5" borderId="0" xfId="0" applyFill="1" applyAlignment="1">
      <alignment horizontal="left" vertical="center" wrapText="1"/>
    </xf>
    <xf numFmtId="0" fontId="0" fillId="5" borderId="0" xfId="0" applyFill="1" applyAlignment="1">
      <alignment horizontal="left"/>
    </xf>
    <xf numFmtId="0" fontId="18" fillId="5" borderId="0" xfId="0" applyFont="1" applyFill="1" applyAlignment="1">
      <alignment horizontal="left" vertical="center"/>
    </xf>
    <xf numFmtId="0" fontId="27"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B8084F"/>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chemeClr val="bg2">
                  <a:lumMod val="10000"/>
                </a:schemeClr>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pattFill prst="smGrid">
                <a:fgClr>
                  <a:srgbClr val="B8084F"/>
                </a:fgClr>
                <a:bgClr>
                  <a:schemeClr val="bg1"/>
                </a:bgClr>
              </a:patt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7-2E83-4F41-A747-AADE3B7B81BA}"/>
              </c:ext>
            </c:extLst>
          </c:dPt>
          <c:dPt>
            <c:idx val="6"/>
            <c:bubble3D val="0"/>
            <c:spPr>
              <a:solidFill>
                <a:srgbClr val="00B050"/>
              </a:solidFill>
              <a:ln w="19050">
                <a:solidFill>
                  <a:schemeClr val="lt1"/>
                </a:solidFill>
              </a:ln>
              <a:effectLst/>
            </c:spPr>
            <c:extLst>
              <c:ext xmlns:c16="http://schemas.microsoft.com/office/drawing/2014/chart" uri="{C3380CC4-5D6E-409C-BE32-E72D297353CC}">
                <c16:uniqueId val="{00000008-2E83-4F41-A747-AADE3B7B81BA}"/>
              </c:ext>
            </c:extLst>
          </c:dPt>
          <c:cat>
            <c:strRef>
              <c:f>'OTJT breakdown &amp; Pie chart'!$L$2:$L$8</c:f>
              <c:strCache>
                <c:ptCount val="7"/>
                <c:pt idx="0">
                  <c:v>Campus tutorial / seminar (1 hour each)</c:v>
                </c:pt>
                <c:pt idx="1">
                  <c:v>Timetabled student led working </c:v>
                </c:pt>
                <c:pt idx="2">
                  <c:v>1:1 Supervision</c:v>
                </c:pt>
                <c:pt idx="3">
                  <c:v>Portfolio / KSB workshops</c:v>
                </c:pt>
                <c:pt idx="4">
                  <c:v>Project Based / Applied Learning to meet Module Assessment</c:v>
                </c:pt>
                <c:pt idx="5">
                  <c:v>Time during working day to focus on assessment preparation</c:v>
                </c:pt>
                <c:pt idx="6">
                  <c:v>Employer-led Training activities (including experiential and project based learning)</c:v>
                </c:pt>
              </c:strCache>
            </c:strRef>
          </c:cat>
          <c:val>
            <c:numRef>
              <c:f>'OTJT breakdown &amp; Pie chart'!$M$2:$M$8</c:f>
              <c:numCache>
                <c:formatCode>General</c:formatCode>
                <c:ptCount val="7"/>
                <c:pt idx="0">
                  <c:v>287</c:v>
                </c:pt>
                <c:pt idx="1">
                  <c:v>28</c:v>
                </c:pt>
                <c:pt idx="2">
                  <c:v>4</c:v>
                </c:pt>
                <c:pt idx="3">
                  <c:v>21</c:v>
                </c:pt>
                <c:pt idx="4">
                  <c:v>36.700000000000003</c:v>
                </c:pt>
                <c:pt idx="5">
                  <c:v>219.14999999999998</c:v>
                </c:pt>
                <c:pt idx="6">
                  <c:v>187.29999999999995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101600</xdr:colOff>
      <xdr:row>14</xdr:row>
      <xdr:rowOff>67540</xdr:rowOff>
    </xdr:from>
    <xdr:to>
      <xdr:col>8</xdr:col>
      <xdr:colOff>657225</xdr:colOff>
      <xdr:row>40</xdr:row>
      <xdr:rowOff>28575</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228/food_industry_technical_professional.pdf" TargetMode="External"/><Relationship Id="rId1" Type="http://schemas.openxmlformats.org/officeDocument/2006/relationships/hyperlink" Target="https://www.instituteforapprenticeships.org/apprenticeship-standards/food-industry-technical-professional-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X59"/>
  <sheetViews>
    <sheetView tabSelected="1" zoomScale="80" zoomScaleNormal="80" workbookViewId="0">
      <selection activeCell="F4" sqref="F4"/>
    </sheetView>
  </sheetViews>
  <sheetFormatPr defaultRowHeight="15" x14ac:dyDescent="0.25"/>
  <cols>
    <col min="2" max="2" width="4.85546875" customWidth="1"/>
    <col min="3" max="3" width="51.140625" customWidth="1"/>
    <col min="4" max="8" width="16.42578125" customWidth="1"/>
    <col min="9" max="9" width="10.85546875" customWidth="1"/>
    <col min="10" max="18" width="7.42578125" customWidth="1"/>
    <col min="19" max="19" width="33.5703125" customWidth="1"/>
    <col min="20" max="20" width="30.5703125" customWidth="1"/>
    <col min="21" max="21" width="29.7109375" customWidth="1"/>
    <col min="22" max="67" width="18" style="2" customWidth="1"/>
    <col min="68" max="71" width="18" customWidth="1"/>
  </cols>
  <sheetData>
    <row r="1" spans="1:76" x14ac:dyDescent="0.25">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c r="BU1" s="3"/>
      <c r="BV1" s="3"/>
      <c r="BW1" s="3"/>
      <c r="BX1" s="3"/>
    </row>
    <row r="2" spans="1:76" s="1" customFormat="1" ht="21" x14ac:dyDescent="0.35">
      <c r="A2" s="5"/>
      <c r="B2" s="5"/>
      <c r="C2" s="12" t="s">
        <v>0</v>
      </c>
      <c r="D2" s="69" t="s">
        <v>1</v>
      </c>
      <c r="F2" s="12"/>
      <c r="G2" s="12"/>
      <c r="H2" s="12"/>
      <c r="I2" s="126" t="s">
        <v>2</v>
      </c>
      <c r="J2" s="124"/>
      <c r="K2" s="124"/>
      <c r="L2" s="124"/>
      <c r="M2" s="124"/>
      <c r="N2" s="124"/>
      <c r="O2" s="124"/>
      <c r="P2" s="124"/>
      <c r="Q2" s="124"/>
      <c r="R2" s="124"/>
      <c r="S2" s="124"/>
      <c r="T2" s="124"/>
      <c r="U2" s="124"/>
      <c r="V2" s="124"/>
      <c r="W2" s="124"/>
      <c r="X2" s="124"/>
      <c r="Y2" s="124"/>
      <c r="Z2" s="124"/>
      <c r="AA2" s="124"/>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row>
    <row r="3" spans="1:76" s="1" customFormat="1" ht="18.75" x14ac:dyDescent="0.3">
      <c r="A3" s="5"/>
      <c r="B3" s="5"/>
      <c r="C3" s="13"/>
      <c r="D3" s="13"/>
      <c r="E3" s="13"/>
      <c r="F3" s="13"/>
      <c r="G3" s="13"/>
      <c r="H3" s="13"/>
      <c r="I3" s="126" t="s">
        <v>3</v>
      </c>
      <c r="J3" s="124"/>
      <c r="K3" s="124"/>
      <c r="L3" s="124"/>
      <c r="M3" s="124"/>
      <c r="N3" s="124"/>
      <c r="O3" s="124"/>
      <c r="P3" s="124"/>
      <c r="Q3" s="124"/>
      <c r="R3" s="124"/>
      <c r="S3" s="124"/>
      <c r="T3" s="124"/>
      <c r="U3" s="124"/>
      <c r="V3" s="124"/>
      <c r="W3" s="124"/>
      <c r="X3" s="124"/>
      <c r="Y3" s="124"/>
      <c r="Z3" s="124"/>
      <c r="AA3" s="124"/>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row>
    <row r="4" spans="1:76" s="1" customFormat="1" ht="18.75" x14ac:dyDescent="0.3">
      <c r="A4" s="5"/>
      <c r="B4" s="5"/>
      <c r="C4" s="12" t="s">
        <v>4</v>
      </c>
      <c r="D4" s="13"/>
      <c r="E4" s="13"/>
      <c r="F4" s="13"/>
      <c r="G4" s="13"/>
      <c r="H4" s="13"/>
      <c r="I4" s="14">
        <v>6</v>
      </c>
      <c r="J4" s="14"/>
      <c r="K4" s="14"/>
      <c r="L4" s="14"/>
      <c r="M4" s="14"/>
      <c r="N4" s="14"/>
      <c r="O4" s="14"/>
      <c r="P4" s="14"/>
      <c r="Q4" s="14"/>
      <c r="R4" s="14"/>
      <c r="S4" s="14"/>
      <c r="T4" s="125" t="s">
        <v>5</v>
      </c>
      <c r="U4" s="125"/>
      <c r="V4" s="125"/>
      <c r="W4" s="125"/>
      <c r="X4" s="125"/>
      <c r="Y4" s="125"/>
      <c r="Z4" s="14"/>
      <c r="AA4" s="14"/>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row>
    <row r="5" spans="1:76" ht="18.75" customHeight="1" x14ac:dyDescent="0.3">
      <c r="A5" s="3"/>
      <c r="B5" s="3"/>
      <c r="C5" s="13"/>
      <c r="D5" s="13"/>
      <c r="E5" s="13"/>
      <c r="F5" s="13"/>
      <c r="G5" s="13"/>
      <c r="H5" s="13"/>
      <c r="I5" s="14"/>
      <c r="J5" s="14"/>
      <c r="K5" s="14"/>
      <c r="L5" s="14"/>
      <c r="M5" s="14"/>
      <c r="N5" s="14"/>
      <c r="O5" s="14"/>
      <c r="P5" s="14"/>
      <c r="Q5" s="14"/>
      <c r="R5" s="14"/>
      <c r="S5" s="14"/>
      <c r="T5" s="125"/>
      <c r="U5" s="125"/>
      <c r="V5" s="125"/>
      <c r="W5" s="125"/>
      <c r="X5" s="125"/>
      <c r="Y5" s="125"/>
      <c r="Z5" s="14"/>
      <c r="AA5" s="14"/>
      <c r="AB5" s="4"/>
      <c r="AC5" s="127" t="s">
        <v>6</v>
      </c>
      <c r="AD5" s="128"/>
      <c r="AE5" s="128"/>
      <c r="AF5" s="128"/>
      <c r="AG5" s="128"/>
      <c r="AH5" s="128"/>
      <c r="AI5" s="128"/>
      <c r="AJ5" s="128"/>
      <c r="AK5" s="128"/>
      <c r="AL5" s="129"/>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c r="BU5" s="3"/>
      <c r="BV5" s="3"/>
      <c r="BW5" s="3"/>
      <c r="BX5" s="3"/>
    </row>
    <row r="6" spans="1:76" ht="18.75" customHeight="1" x14ac:dyDescent="0.3">
      <c r="A6" s="3"/>
      <c r="B6" s="3"/>
      <c r="C6" s="12" t="s">
        <v>7</v>
      </c>
      <c r="D6" s="12"/>
      <c r="E6" s="12"/>
      <c r="F6" s="12"/>
      <c r="G6" s="12"/>
      <c r="H6" s="12"/>
      <c r="I6" s="124" t="s">
        <v>8</v>
      </c>
      <c r="J6" s="124"/>
      <c r="K6" s="124"/>
      <c r="L6" s="124"/>
      <c r="M6" s="124"/>
      <c r="N6" s="124"/>
      <c r="O6" s="124"/>
      <c r="P6" s="124"/>
      <c r="Q6" s="124"/>
      <c r="R6" s="124"/>
      <c r="S6" s="124"/>
      <c r="T6" s="125"/>
      <c r="U6" s="125"/>
      <c r="V6" s="125"/>
      <c r="W6" s="125"/>
      <c r="X6" s="125"/>
      <c r="Y6" s="125"/>
      <c r="Z6" s="13"/>
      <c r="AA6" s="13"/>
      <c r="AB6" s="4"/>
      <c r="AC6" s="130" t="s">
        <v>9</v>
      </c>
      <c r="AD6" s="131"/>
      <c r="AE6" s="131"/>
      <c r="AF6" s="131"/>
      <c r="AG6" s="131"/>
      <c r="AH6" s="131"/>
      <c r="AI6" s="131"/>
      <c r="AJ6" s="131"/>
      <c r="AK6" s="131"/>
      <c r="AL6" s="132"/>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c r="BU6" s="3"/>
      <c r="BV6" s="3"/>
      <c r="BW6" s="3"/>
      <c r="BX6" s="3"/>
    </row>
    <row r="7" spans="1:76" ht="18.75" customHeight="1" x14ac:dyDescent="0.3">
      <c r="A7" s="3"/>
      <c r="B7" s="3"/>
      <c r="C7" s="13"/>
      <c r="D7" s="13"/>
      <c r="E7" s="13"/>
      <c r="F7" s="13"/>
      <c r="G7" s="13"/>
      <c r="H7" s="13"/>
      <c r="I7" s="14"/>
      <c r="J7" s="14"/>
      <c r="K7" s="14"/>
      <c r="L7" s="14"/>
      <c r="M7" s="14"/>
      <c r="N7" s="14"/>
      <c r="O7" s="14"/>
      <c r="P7" s="14"/>
      <c r="Q7" s="14"/>
      <c r="R7" s="14"/>
      <c r="S7" s="14"/>
      <c r="T7" s="125"/>
      <c r="U7" s="125"/>
      <c r="V7" s="125"/>
      <c r="W7" s="125"/>
      <c r="X7" s="125"/>
      <c r="Y7" s="125"/>
      <c r="Z7" s="14"/>
      <c r="AA7" s="14"/>
      <c r="AB7" s="4"/>
      <c r="AC7" s="118" t="s">
        <v>10</v>
      </c>
      <c r="AD7" s="119"/>
      <c r="AE7" s="119"/>
      <c r="AF7" s="119"/>
      <c r="AG7" s="119"/>
      <c r="AH7" s="119"/>
      <c r="AI7" s="119"/>
      <c r="AJ7" s="119"/>
      <c r="AK7" s="119"/>
      <c r="AL7" s="120"/>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c r="BU7" s="3"/>
      <c r="BV7" s="3"/>
      <c r="BW7" s="3"/>
      <c r="BX7" s="3"/>
    </row>
    <row r="8" spans="1:76" ht="18.75" x14ac:dyDescent="0.3">
      <c r="A8" s="3"/>
      <c r="B8" s="3"/>
      <c r="C8" s="13" t="s">
        <v>11</v>
      </c>
      <c r="D8" s="13"/>
      <c r="E8" s="13"/>
      <c r="F8" s="13"/>
      <c r="G8" s="13"/>
      <c r="H8" s="13"/>
      <c r="I8" s="113">
        <v>33</v>
      </c>
      <c r="J8" s="33" t="s">
        <v>12</v>
      </c>
      <c r="K8" s="14"/>
      <c r="L8" s="14"/>
      <c r="M8" s="14"/>
      <c r="N8" s="14"/>
      <c r="O8" s="14"/>
      <c r="P8" s="14"/>
      <c r="Q8" s="14"/>
      <c r="R8" s="14"/>
      <c r="S8" s="14"/>
      <c r="T8" s="125"/>
      <c r="U8" s="125"/>
      <c r="V8" s="125"/>
      <c r="W8" s="125"/>
      <c r="X8" s="125"/>
      <c r="Y8" s="125"/>
      <c r="Z8" s="14"/>
      <c r="AA8" s="14"/>
      <c r="AB8" s="14"/>
      <c r="AC8" s="121" t="s">
        <v>13</v>
      </c>
      <c r="AD8" s="122"/>
      <c r="AE8" s="122"/>
      <c r="AF8" s="122"/>
      <c r="AG8" s="122"/>
      <c r="AH8" s="122"/>
      <c r="AI8" s="122"/>
      <c r="AJ8" s="122"/>
      <c r="AK8" s="122"/>
      <c r="AL8" s="123"/>
      <c r="AM8" s="14"/>
      <c r="AN8" s="14"/>
      <c r="AO8" s="1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c r="BU8" s="3"/>
      <c r="BV8" s="3"/>
      <c r="BW8" s="3"/>
      <c r="BX8" s="3"/>
    </row>
    <row r="9" spans="1:76" ht="18.75" x14ac:dyDescent="0.3">
      <c r="A9" s="3"/>
      <c r="B9" s="3"/>
      <c r="C9" s="13" t="s">
        <v>14</v>
      </c>
      <c r="D9" s="13"/>
      <c r="E9" s="13"/>
      <c r="F9" s="13"/>
      <c r="G9" s="13"/>
      <c r="H9" s="13"/>
      <c r="I9" s="98">
        <f>46.4*6*I8/12</f>
        <v>765.59999999999991</v>
      </c>
      <c r="J9" s="13"/>
      <c r="K9" s="28"/>
      <c r="L9" s="28"/>
      <c r="M9" s="28"/>
      <c r="N9" s="28"/>
      <c r="O9" s="28"/>
      <c r="P9" s="28"/>
      <c r="Q9" s="28"/>
      <c r="R9" s="28"/>
      <c r="S9" s="28"/>
      <c r="T9" s="125"/>
      <c r="U9" s="125"/>
      <c r="V9" s="125"/>
      <c r="W9" s="125"/>
      <c r="X9" s="125"/>
      <c r="Y9" s="125"/>
      <c r="Z9" s="28"/>
      <c r="AA9" s="28"/>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c r="BU9" s="3"/>
      <c r="BV9" s="3"/>
      <c r="BW9" s="3"/>
      <c r="BX9" s="3"/>
    </row>
    <row r="10" spans="1:76" ht="18.75" x14ac:dyDescent="0.3">
      <c r="A10" s="3"/>
      <c r="B10" s="3"/>
      <c r="C10" s="13" t="s">
        <v>15</v>
      </c>
      <c r="D10" s="13"/>
      <c r="E10" s="13"/>
      <c r="F10" s="13"/>
      <c r="G10" s="13"/>
      <c r="H10" s="13"/>
      <c r="I10" s="98">
        <f>SUM(I15:I32)</f>
        <v>783.15</v>
      </c>
      <c r="J10" s="33" t="s">
        <v>16</v>
      </c>
      <c r="K10" s="28"/>
      <c r="L10" s="28"/>
      <c r="M10" s="28"/>
      <c r="N10" s="28"/>
      <c r="O10" s="28"/>
      <c r="P10" s="28"/>
      <c r="Q10" s="28"/>
      <c r="R10" s="28"/>
      <c r="S10" s="28"/>
      <c r="T10" s="125"/>
      <c r="U10" s="125"/>
      <c r="V10" s="125"/>
      <c r="W10" s="125"/>
      <c r="X10" s="125"/>
      <c r="Y10" s="125"/>
      <c r="Z10" s="28"/>
      <c r="AA10" s="28"/>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c r="BU10" s="3"/>
      <c r="BV10" s="3"/>
      <c r="BW10" s="3"/>
      <c r="BX10" s="3"/>
    </row>
    <row r="11" spans="1:76" x14ac:dyDescent="0.25">
      <c r="A11" s="3"/>
      <c r="B11" s="3"/>
      <c r="C11" s="3"/>
      <c r="D11" s="3"/>
      <c r="E11" s="3"/>
      <c r="F11" s="3"/>
      <c r="G11" s="3"/>
      <c r="H11" s="3"/>
      <c r="I11" s="3"/>
      <c r="J11" s="3"/>
      <c r="K11" s="3"/>
      <c r="L11" s="3"/>
      <c r="M11" s="3"/>
      <c r="N11" s="3"/>
      <c r="O11" s="3"/>
      <c r="P11" s="3"/>
      <c r="Q11" s="3"/>
      <c r="R11" s="3"/>
      <c r="S11" s="3"/>
      <c r="T11" s="3"/>
      <c r="U11" s="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c r="BU11" s="3"/>
      <c r="BV11" s="3"/>
      <c r="BW11" s="3"/>
      <c r="BX11" s="3"/>
    </row>
    <row r="12" spans="1:76" x14ac:dyDescent="0.25">
      <c r="A12" s="3"/>
      <c r="B12" s="3"/>
      <c r="C12" s="3"/>
      <c r="D12" s="3"/>
      <c r="E12" s="3"/>
      <c r="F12" s="3"/>
      <c r="G12" s="3"/>
      <c r="H12" s="3"/>
      <c r="I12" s="3"/>
      <c r="J12" s="3"/>
      <c r="K12" s="3"/>
      <c r="L12" s="3"/>
      <c r="M12" s="3"/>
      <c r="N12" s="3"/>
      <c r="O12" s="3"/>
      <c r="P12" s="3"/>
      <c r="Q12" s="3"/>
      <c r="R12" s="3"/>
      <c r="S12" s="3"/>
      <c r="T12" s="3"/>
      <c r="U12" s="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c r="BU12" s="3"/>
      <c r="BV12" s="3"/>
      <c r="BW12" s="3"/>
      <c r="BX12" s="3"/>
    </row>
    <row r="13" spans="1:76" ht="409.5" x14ac:dyDescent="0.25">
      <c r="A13" s="3"/>
      <c r="B13" s="3"/>
      <c r="C13" s="34" t="s">
        <v>17</v>
      </c>
      <c r="D13" s="29" t="s">
        <v>18</v>
      </c>
      <c r="E13" s="29" t="s">
        <v>19</v>
      </c>
      <c r="F13" s="29" t="s">
        <v>20</v>
      </c>
      <c r="G13" s="29" t="s">
        <v>21</v>
      </c>
      <c r="H13" s="31" t="s">
        <v>22</v>
      </c>
      <c r="I13" s="31" t="s">
        <v>23</v>
      </c>
      <c r="J13" s="26" t="s">
        <v>24</v>
      </c>
      <c r="K13" s="26" t="s">
        <v>25</v>
      </c>
      <c r="L13" s="26" t="s">
        <v>26</v>
      </c>
      <c r="M13" s="26" t="s">
        <v>27</v>
      </c>
      <c r="N13" s="30" t="s">
        <v>28</v>
      </c>
      <c r="O13" s="30" t="s">
        <v>29</v>
      </c>
      <c r="P13" s="32" t="s">
        <v>30</v>
      </c>
      <c r="Q13" s="32" t="s">
        <v>31</v>
      </c>
      <c r="R13" s="32" t="s">
        <v>32</v>
      </c>
      <c r="S13" s="115" t="s">
        <v>33</v>
      </c>
      <c r="T13" s="116"/>
      <c r="U13" s="117"/>
      <c r="V13" s="60" t="s">
        <v>34</v>
      </c>
      <c r="W13" s="60" t="s">
        <v>35</v>
      </c>
      <c r="X13" s="60" t="s">
        <v>36</v>
      </c>
      <c r="Y13" s="60" t="s">
        <v>37</v>
      </c>
      <c r="Z13" s="60" t="s">
        <v>38</v>
      </c>
      <c r="AA13" s="60" t="s">
        <v>39</v>
      </c>
      <c r="AB13" s="60" t="s">
        <v>40</v>
      </c>
      <c r="AC13" s="60" t="s">
        <v>41</v>
      </c>
      <c r="AD13" s="60" t="s">
        <v>42</v>
      </c>
      <c r="AE13" s="60" t="s">
        <v>43</v>
      </c>
      <c r="AF13" s="60" t="s">
        <v>44</v>
      </c>
      <c r="AG13" s="60" t="s">
        <v>45</v>
      </c>
      <c r="AH13" s="60" t="s">
        <v>46</v>
      </c>
      <c r="AI13" s="60" t="s">
        <v>47</v>
      </c>
      <c r="AJ13" s="60" t="s">
        <v>48</v>
      </c>
      <c r="AK13" s="60" t="s">
        <v>49</v>
      </c>
      <c r="AL13" s="60" t="s">
        <v>50</v>
      </c>
      <c r="AM13" s="60" t="s">
        <v>51</v>
      </c>
      <c r="AN13" s="60" t="s">
        <v>52</v>
      </c>
      <c r="AO13" s="60" t="s">
        <v>53</v>
      </c>
      <c r="AP13" s="60" t="s">
        <v>54</v>
      </c>
      <c r="AQ13" s="60" t="s">
        <v>55</v>
      </c>
      <c r="AR13" s="60" t="s">
        <v>56</v>
      </c>
      <c r="AS13" s="60" t="s">
        <v>57</v>
      </c>
      <c r="AT13" s="60" t="s">
        <v>58</v>
      </c>
      <c r="AU13" s="60" t="s">
        <v>59</v>
      </c>
      <c r="AV13" s="60" t="s">
        <v>60</v>
      </c>
      <c r="AW13" s="60" t="s">
        <v>61</v>
      </c>
      <c r="AX13" s="60" t="s">
        <v>62</v>
      </c>
      <c r="AY13" s="60" t="s">
        <v>63</v>
      </c>
      <c r="AZ13" s="60" t="s">
        <v>64</v>
      </c>
      <c r="BA13" s="60" t="s">
        <v>65</v>
      </c>
      <c r="BB13" s="60" t="s">
        <v>66</v>
      </c>
      <c r="BC13" s="60" t="s">
        <v>67</v>
      </c>
      <c r="BD13" s="60" t="s">
        <v>68</v>
      </c>
      <c r="BE13" s="60" t="s">
        <v>69</v>
      </c>
      <c r="BF13" s="60" t="s">
        <v>70</v>
      </c>
      <c r="BG13" s="60" t="s">
        <v>71</v>
      </c>
      <c r="BH13" s="60" t="s">
        <v>72</v>
      </c>
      <c r="BI13" s="60" t="s">
        <v>73</v>
      </c>
      <c r="BJ13" s="60" t="s">
        <v>74</v>
      </c>
      <c r="BK13" s="60" t="s">
        <v>75</v>
      </c>
      <c r="BL13" s="60" t="s">
        <v>76</v>
      </c>
      <c r="BM13" s="60" t="s">
        <v>77</v>
      </c>
      <c r="BN13" s="60" t="s">
        <v>78</v>
      </c>
      <c r="BO13" s="60" t="s">
        <v>79</v>
      </c>
      <c r="BP13" s="60" t="s">
        <v>80</v>
      </c>
      <c r="BQ13" s="60" t="s">
        <v>81</v>
      </c>
      <c r="BR13" s="60" t="s">
        <v>82</v>
      </c>
      <c r="BS13" s="60" t="s">
        <v>83</v>
      </c>
      <c r="BT13" s="3"/>
      <c r="BU13" s="3"/>
      <c r="BV13" s="3"/>
      <c r="BW13" s="3"/>
      <c r="BX13" s="3"/>
    </row>
    <row r="14" spans="1:76" x14ac:dyDescent="0.25">
      <c r="A14" s="3"/>
      <c r="B14" s="3"/>
      <c r="C14" s="7"/>
      <c r="D14" s="15"/>
      <c r="E14" s="15"/>
      <c r="F14" s="15"/>
      <c r="G14" s="15"/>
      <c r="H14" s="15"/>
      <c r="I14" s="8"/>
      <c r="J14" s="8"/>
      <c r="K14" s="8"/>
      <c r="L14" s="8"/>
      <c r="M14" s="8"/>
      <c r="N14" s="8"/>
      <c r="O14" s="8"/>
      <c r="P14" s="8"/>
      <c r="Q14" s="8"/>
      <c r="R14" s="8"/>
      <c r="S14" s="38" t="s">
        <v>84</v>
      </c>
      <c r="T14" s="39" t="s">
        <v>85</v>
      </c>
      <c r="U14" s="39" t="s">
        <v>86</v>
      </c>
      <c r="V14" s="9"/>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3"/>
      <c r="BU14" s="3"/>
      <c r="BV14" s="3"/>
      <c r="BW14" s="3"/>
      <c r="BX14" s="3"/>
    </row>
    <row r="15" spans="1:76" ht="105" x14ac:dyDescent="0.25">
      <c r="A15" s="3"/>
      <c r="B15" s="114"/>
      <c r="C15" s="70" t="s">
        <v>87</v>
      </c>
      <c r="D15" s="21">
        <v>20</v>
      </c>
      <c r="E15" s="21">
        <v>1</v>
      </c>
      <c r="F15" s="21">
        <v>11</v>
      </c>
      <c r="G15" s="21"/>
      <c r="H15" s="21">
        <v>0</v>
      </c>
      <c r="I15" s="17">
        <f t="shared" ref="I15:I20" si="0">(($D15/(SUM($D$15:$D$32)))*($I$9))-H15</f>
        <v>47.849999999999994</v>
      </c>
      <c r="J15" s="16"/>
      <c r="K15" s="16">
        <v>14</v>
      </c>
      <c r="L15" s="16">
        <v>7</v>
      </c>
      <c r="M15" s="16"/>
      <c r="N15" s="16">
        <v>0</v>
      </c>
      <c r="O15" s="16"/>
      <c r="P15" s="16"/>
      <c r="Q15" s="27">
        <f>(I15-(SUM(J15:P15)))/2</f>
        <v>13.424999999999997</v>
      </c>
      <c r="R15" s="35">
        <f>(I15-(SUM(J15:P15)))/2</f>
        <v>13.424999999999997</v>
      </c>
      <c r="S15" s="75" t="s">
        <v>88</v>
      </c>
      <c r="T15" s="75" t="s">
        <v>89</v>
      </c>
      <c r="U15" s="75" t="s">
        <v>90</v>
      </c>
      <c r="V15" s="82"/>
      <c r="W15" s="65"/>
      <c r="X15" s="61"/>
      <c r="Y15" s="65"/>
      <c r="Z15" s="61"/>
      <c r="AA15" s="61"/>
      <c r="AB15" s="61"/>
      <c r="AC15" s="61"/>
      <c r="AD15" s="61"/>
      <c r="AE15" s="61"/>
      <c r="AF15" s="61"/>
      <c r="AG15" s="61"/>
      <c r="AH15" s="61"/>
      <c r="AI15" s="61"/>
      <c r="AJ15" s="61"/>
      <c r="AK15" s="61"/>
      <c r="AL15" s="61"/>
      <c r="AM15" s="61"/>
      <c r="AN15" s="61"/>
      <c r="AO15" s="61"/>
      <c r="AP15" s="61"/>
      <c r="AQ15" s="65"/>
      <c r="AR15" s="65"/>
      <c r="AS15" s="65"/>
      <c r="AT15" s="65"/>
      <c r="AU15" s="65"/>
      <c r="AV15" s="65"/>
      <c r="AW15" s="65"/>
      <c r="AX15" s="65"/>
      <c r="AY15" s="65"/>
      <c r="AZ15" s="65"/>
      <c r="BA15" s="65"/>
      <c r="BB15" s="65"/>
      <c r="BC15" s="65"/>
      <c r="BD15" s="65"/>
      <c r="BE15" s="65"/>
      <c r="BF15" s="63"/>
      <c r="BG15" s="62"/>
      <c r="BH15" s="65"/>
      <c r="BI15" s="61"/>
      <c r="BJ15" s="63"/>
      <c r="BK15" s="61"/>
      <c r="BL15" s="61"/>
      <c r="BM15" s="61"/>
      <c r="BN15" s="61"/>
      <c r="BO15" s="65"/>
      <c r="BP15" s="65"/>
      <c r="BQ15" s="65"/>
      <c r="BR15" s="65"/>
      <c r="BS15" s="61"/>
      <c r="BT15" s="3"/>
      <c r="BU15" s="3"/>
      <c r="BV15" s="3"/>
      <c r="BW15" s="3"/>
      <c r="BX15" s="3"/>
    </row>
    <row r="16" spans="1:76" ht="135" x14ac:dyDescent="0.25">
      <c r="A16" s="3"/>
      <c r="B16" s="114"/>
      <c r="C16" s="70" t="s">
        <v>91</v>
      </c>
      <c r="D16" s="21">
        <v>20</v>
      </c>
      <c r="E16" s="21">
        <v>1</v>
      </c>
      <c r="F16" s="21">
        <v>11</v>
      </c>
      <c r="G16" s="21"/>
      <c r="H16" s="21">
        <v>0</v>
      </c>
      <c r="I16" s="17">
        <f t="shared" si="0"/>
        <v>47.849999999999994</v>
      </c>
      <c r="J16" s="16"/>
      <c r="K16" s="16">
        <v>7</v>
      </c>
      <c r="L16" s="16"/>
      <c r="M16" s="16"/>
      <c r="N16" s="16">
        <v>7</v>
      </c>
      <c r="O16" s="16">
        <v>1</v>
      </c>
      <c r="P16" s="16">
        <v>16.7</v>
      </c>
      <c r="Q16" s="27">
        <f>(I16-(SUM(J16:P16)))</f>
        <v>16.149999999999995</v>
      </c>
      <c r="R16" s="35"/>
      <c r="S16" s="77" t="s">
        <v>92</v>
      </c>
      <c r="T16" s="78" t="s">
        <v>93</v>
      </c>
      <c r="U16" s="79" t="s">
        <v>94</v>
      </c>
      <c r="V16" s="80"/>
      <c r="W16" s="61"/>
      <c r="X16" s="61"/>
      <c r="Y16" s="61"/>
      <c r="Z16" s="61"/>
      <c r="AA16" s="61"/>
      <c r="AB16" s="61"/>
      <c r="AC16" s="61"/>
      <c r="AD16" s="61"/>
      <c r="AE16" s="61"/>
      <c r="AF16" s="61"/>
      <c r="AG16" s="61"/>
      <c r="AH16" s="61"/>
      <c r="AI16" s="61"/>
      <c r="AJ16" s="61"/>
      <c r="AK16" s="61"/>
      <c r="AL16" s="61"/>
      <c r="AM16" s="65"/>
      <c r="AN16" s="63"/>
      <c r="AO16" s="61"/>
      <c r="AP16" s="61"/>
      <c r="AQ16" s="61"/>
      <c r="AR16" s="61"/>
      <c r="AS16" s="61"/>
      <c r="AT16" s="61"/>
      <c r="AU16" s="61"/>
      <c r="AV16" s="61"/>
      <c r="AW16" s="61"/>
      <c r="AX16" s="61"/>
      <c r="AY16" s="61"/>
      <c r="AZ16" s="61"/>
      <c r="BA16" s="61"/>
      <c r="BB16" s="61"/>
      <c r="BC16" s="61"/>
      <c r="BD16" s="61"/>
      <c r="BE16" s="61"/>
      <c r="BF16" s="61"/>
      <c r="BG16" s="61"/>
      <c r="BH16" s="61"/>
      <c r="BI16" s="61"/>
      <c r="BJ16" s="63"/>
      <c r="BK16" s="61"/>
      <c r="BL16" s="65"/>
      <c r="BM16" s="61"/>
      <c r="BN16" s="61"/>
      <c r="BO16" s="61"/>
      <c r="BP16" s="61"/>
      <c r="BQ16" s="61"/>
      <c r="BR16" s="63"/>
      <c r="BS16" s="61"/>
      <c r="BT16" s="3"/>
      <c r="BU16" s="3"/>
      <c r="BV16" s="3"/>
      <c r="BW16" s="3"/>
      <c r="BX16" s="3"/>
    </row>
    <row r="17" spans="1:76" ht="165" x14ac:dyDescent="0.25">
      <c r="A17" s="3"/>
      <c r="B17" s="114"/>
      <c r="C17" s="70" t="s">
        <v>95</v>
      </c>
      <c r="D17" s="21">
        <v>20</v>
      </c>
      <c r="E17" s="21">
        <v>3</v>
      </c>
      <c r="F17" s="21">
        <v>5</v>
      </c>
      <c r="G17" s="21"/>
      <c r="H17" s="21">
        <v>0</v>
      </c>
      <c r="I17" s="17">
        <f t="shared" si="0"/>
        <v>47.849999999999994</v>
      </c>
      <c r="J17" s="16"/>
      <c r="K17" s="16">
        <v>21</v>
      </c>
      <c r="L17" s="16"/>
      <c r="M17" s="16"/>
      <c r="N17" s="16">
        <v>0</v>
      </c>
      <c r="O17" s="16"/>
      <c r="P17" s="16"/>
      <c r="Q17" s="27">
        <f>(I17-(SUM(J17:P17)))/2</f>
        <v>13.424999999999997</v>
      </c>
      <c r="R17" s="35">
        <f>(I17-(SUM(J17:P17)))/2</f>
        <v>13.424999999999997</v>
      </c>
      <c r="S17" s="75" t="s">
        <v>96</v>
      </c>
      <c r="T17" s="77" t="s">
        <v>97</v>
      </c>
      <c r="U17" s="77" t="s">
        <v>98</v>
      </c>
      <c r="V17" s="83"/>
      <c r="W17" s="63"/>
      <c r="X17" s="61"/>
      <c r="Y17" s="65"/>
      <c r="Z17" s="64"/>
      <c r="AA17" s="65"/>
      <c r="AB17" s="61"/>
      <c r="AC17" s="63"/>
      <c r="AD17" s="61"/>
      <c r="AE17" s="63"/>
      <c r="AF17" s="61"/>
      <c r="AG17" s="61"/>
      <c r="AH17" s="61"/>
      <c r="AI17" s="61"/>
      <c r="AJ17" s="61"/>
      <c r="AK17" s="61"/>
      <c r="AL17" s="63"/>
      <c r="AM17" s="61"/>
      <c r="AN17" s="61"/>
      <c r="AO17" s="61"/>
      <c r="AP17" s="61"/>
      <c r="AQ17" s="61"/>
      <c r="AR17" s="61"/>
      <c r="AS17" s="61"/>
      <c r="AT17" s="64"/>
      <c r="AU17" s="63"/>
      <c r="AV17" s="61"/>
      <c r="AW17" s="64"/>
      <c r="AX17" s="61"/>
      <c r="AY17" s="61"/>
      <c r="AZ17" s="61"/>
      <c r="BA17" s="61"/>
      <c r="BB17" s="61"/>
      <c r="BC17" s="61"/>
      <c r="BD17" s="61"/>
      <c r="BE17" s="61"/>
      <c r="BF17" s="61"/>
      <c r="BG17" s="61"/>
      <c r="BH17" s="61"/>
      <c r="BI17" s="61"/>
      <c r="BJ17" s="61"/>
      <c r="BK17" s="65"/>
      <c r="BL17" s="61"/>
      <c r="BM17" s="62"/>
      <c r="BN17" s="62"/>
      <c r="BO17" s="61"/>
      <c r="BP17" s="65"/>
      <c r="BQ17" s="65"/>
      <c r="BR17" s="65"/>
      <c r="BS17" s="61"/>
      <c r="BT17" s="3"/>
      <c r="BU17" s="3"/>
      <c r="BV17" s="3"/>
      <c r="BW17" s="3"/>
      <c r="BX17" s="3"/>
    </row>
    <row r="18" spans="1:76" ht="120" x14ac:dyDescent="0.25">
      <c r="A18" s="3"/>
      <c r="B18" s="114"/>
      <c r="C18" s="70" t="s">
        <v>99</v>
      </c>
      <c r="D18" s="21">
        <v>20</v>
      </c>
      <c r="E18" s="21">
        <v>5</v>
      </c>
      <c r="F18" s="21">
        <v>7</v>
      </c>
      <c r="G18" s="21"/>
      <c r="H18" s="21">
        <v>0</v>
      </c>
      <c r="I18" s="17">
        <f t="shared" si="0"/>
        <v>47.849999999999994</v>
      </c>
      <c r="J18" s="16"/>
      <c r="K18" s="16">
        <v>21</v>
      </c>
      <c r="L18" s="16"/>
      <c r="M18" s="16"/>
      <c r="N18" s="16">
        <v>0</v>
      </c>
      <c r="O18" s="16"/>
      <c r="P18" s="16"/>
      <c r="Q18" s="27">
        <f>(I18-(SUM(J18:P18)))/2</f>
        <v>13.424999999999997</v>
      </c>
      <c r="R18" s="35">
        <f>(I18-(SUM(J18:P18)))/2</f>
        <v>13.424999999999997</v>
      </c>
      <c r="S18" s="77" t="s">
        <v>100</v>
      </c>
      <c r="T18" s="76" t="s">
        <v>101</v>
      </c>
      <c r="U18" s="77" t="s">
        <v>102</v>
      </c>
      <c r="V18" s="81"/>
      <c r="W18" s="61"/>
      <c r="X18" s="63"/>
      <c r="Y18" s="63"/>
      <c r="Z18" s="61"/>
      <c r="AA18" s="61"/>
      <c r="AB18" s="61"/>
      <c r="AC18" s="61"/>
      <c r="AD18" s="61"/>
      <c r="AE18" s="63"/>
      <c r="AF18" s="61"/>
      <c r="AG18" s="61"/>
      <c r="AH18" s="61"/>
      <c r="AI18" s="63"/>
      <c r="AJ18" s="61"/>
      <c r="AK18" s="61"/>
      <c r="AL18" s="61"/>
      <c r="AM18" s="61"/>
      <c r="AN18" s="61"/>
      <c r="AO18" s="61"/>
      <c r="AP18" s="61"/>
      <c r="AQ18" s="61"/>
      <c r="AR18" s="61"/>
      <c r="AS18" s="63"/>
      <c r="AT18" s="61"/>
      <c r="AU18" s="61"/>
      <c r="AV18" s="61"/>
      <c r="AW18" s="61"/>
      <c r="AX18" s="61"/>
      <c r="AY18" s="61"/>
      <c r="AZ18" s="61"/>
      <c r="BA18" s="61"/>
      <c r="BB18" s="61"/>
      <c r="BC18" s="61"/>
      <c r="BD18" s="61"/>
      <c r="BE18" s="61"/>
      <c r="BF18" s="61"/>
      <c r="BG18" s="61"/>
      <c r="BH18" s="61"/>
      <c r="BI18" s="61"/>
      <c r="BJ18" s="61"/>
      <c r="BK18" s="61"/>
      <c r="BL18" s="61"/>
      <c r="BM18" s="61"/>
      <c r="BN18" s="61"/>
      <c r="BO18" s="65"/>
      <c r="BP18" s="65"/>
      <c r="BQ18" s="65"/>
      <c r="BR18" s="65"/>
      <c r="BS18" s="61"/>
      <c r="BT18" s="3"/>
      <c r="BU18" s="3"/>
      <c r="BV18" s="3"/>
      <c r="BW18" s="3"/>
      <c r="BX18" s="3"/>
    </row>
    <row r="19" spans="1:76" ht="150" x14ac:dyDescent="0.25">
      <c r="A19" s="3"/>
      <c r="B19" s="114"/>
      <c r="C19" s="70" t="s">
        <v>103</v>
      </c>
      <c r="D19" s="21">
        <v>20</v>
      </c>
      <c r="E19" s="21">
        <v>7</v>
      </c>
      <c r="F19" s="21">
        <v>10</v>
      </c>
      <c r="G19" s="21"/>
      <c r="H19" s="21">
        <v>0</v>
      </c>
      <c r="I19" s="17">
        <f t="shared" si="0"/>
        <v>47.849999999999994</v>
      </c>
      <c r="J19" s="16"/>
      <c r="K19" s="16">
        <v>21</v>
      </c>
      <c r="L19" s="16"/>
      <c r="M19" s="16"/>
      <c r="N19" s="16">
        <v>0</v>
      </c>
      <c r="O19" s="16"/>
      <c r="P19" s="16"/>
      <c r="Q19" s="27">
        <f>(I19-(SUM(J19:P19)))/2</f>
        <v>13.424999999999997</v>
      </c>
      <c r="R19" s="35">
        <f>(I19-(SUM(J19:P19)))/2</f>
        <v>13.424999999999997</v>
      </c>
      <c r="S19" s="75" t="s">
        <v>104</v>
      </c>
      <c r="T19" s="76" t="s">
        <v>105</v>
      </c>
      <c r="U19" s="77" t="s">
        <v>106</v>
      </c>
      <c r="V19" s="80"/>
      <c r="W19" s="62"/>
      <c r="X19" s="63"/>
      <c r="Y19" s="63"/>
      <c r="Z19" s="63"/>
      <c r="AA19" s="63"/>
      <c r="AB19" s="63"/>
      <c r="AC19" s="63"/>
      <c r="AD19" s="64"/>
      <c r="AE19" s="61"/>
      <c r="AF19" s="61"/>
      <c r="AG19" s="61"/>
      <c r="AH19" s="61"/>
      <c r="AI19" s="63"/>
      <c r="AJ19" s="61"/>
      <c r="AK19" s="61"/>
      <c r="AL19" s="61"/>
      <c r="AM19" s="61"/>
      <c r="AN19" s="61"/>
      <c r="AO19" s="61"/>
      <c r="AP19" s="61"/>
      <c r="AQ19" s="65"/>
      <c r="AR19" s="61"/>
      <c r="AS19" s="61"/>
      <c r="AT19" s="61"/>
      <c r="AU19" s="61"/>
      <c r="AV19" s="61"/>
      <c r="AW19" s="61"/>
      <c r="AX19" s="61"/>
      <c r="AY19" s="61"/>
      <c r="AZ19" s="61"/>
      <c r="BA19" s="61"/>
      <c r="BB19" s="61"/>
      <c r="BC19" s="61"/>
      <c r="BD19" s="61"/>
      <c r="BE19" s="61"/>
      <c r="BF19" s="61"/>
      <c r="BG19" s="61"/>
      <c r="BH19" s="61"/>
      <c r="BI19" s="61"/>
      <c r="BJ19" s="61"/>
      <c r="BK19" s="65"/>
      <c r="BL19" s="61"/>
      <c r="BM19" s="65"/>
      <c r="BN19" s="61"/>
      <c r="BO19" s="61"/>
      <c r="BP19" s="61"/>
      <c r="BQ19" s="61"/>
      <c r="BR19" s="61"/>
      <c r="BS19" s="65"/>
      <c r="BT19" s="3"/>
      <c r="BU19" s="3"/>
      <c r="BV19" s="3"/>
      <c r="BW19" s="3"/>
      <c r="BX19" s="3"/>
    </row>
    <row r="20" spans="1:76" ht="120" x14ac:dyDescent="0.25">
      <c r="A20" s="3"/>
      <c r="B20" s="114"/>
      <c r="C20" s="70" t="s">
        <v>107</v>
      </c>
      <c r="D20" s="21">
        <v>20</v>
      </c>
      <c r="E20" s="21">
        <v>9</v>
      </c>
      <c r="F20" s="21">
        <v>11</v>
      </c>
      <c r="G20" s="21"/>
      <c r="H20" s="21">
        <v>0</v>
      </c>
      <c r="I20" s="17">
        <f t="shared" si="0"/>
        <v>47.849999999999994</v>
      </c>
      <c r="J20" s="16"/>
      <c r="K20" s="16">
        <v>21</v>
      </c>
      <c r="L20" s="16"/>
      <c r="M20" s="16"/>
      <c r="N20" s="16">
        <v>0</v>
      </c>
      <c r="O20" s="16"/>
      <c r="P20" s="16"/>
      <c r="Q20" s="27">
        <f>(I20-(SUM(J20:P20)))/2</f>
        <v>13.424999999999997</v>
      </c>
      <c r="R20" s="35">
        <f>(I20-(SUM(J20:P20)))/2</f>
        <v>13.424999999999997</v>
      </c>
      <c r="S20" s="77" t="s">
        <v>108</v>
      </c>
      <c r="T20" s="76" t="s">
        <v>109</v>
      </c>
      <c r="U20" s="77" t="s">
        <v>110</v>
      </c>
      <c r="V20" s="82"/>
      <c r="W20" s="61"/>
      <c r="X20" s="61"/>
      <c r="Y20" s="62"/>
      <c r="Z20" s="63"/>
      <c r="AA20" s="63"/>
      <c r="AB20" s="61"/>
      <c r="AC20" s="63"/>
      <c r="AD20" s="63"/>
      <c r="AE20" s="61"/>
      <c r="AF20" s="63"/>
      <c r="AG20" s="61"/>
      <c r="AH20" s="63"/>
      <c r="AI20" s="63"/>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5"/>
      <c r="BL20" s="61"/>
      <c r="BM20" s="61"/>
      <c r="BN20" s="65"/>
      <c r="BO20" s="61"/>
      <c r="BP20" s="61"/>
      <c r="BQ20" s="61"/>
      <c r="BR20" s="61"/>
      <c r="BS20" s="65"/>
      <c r="BT20" s="3"/>
      <c r="BU20" s="3"/>
      <c r="BV20" s="3"/>
      <c r="BW20" s="3"/>
      <c r="BX20" s="3"/>
    </row>
    <row r="21" spans="1:76" x14ac:dyDescent="0.25">
      <c r="A21" s="3"/>
      <c r="B21" s="3"/>
      <c r="C21" s="71"/>
      <c r="D21" s="22"/>
      <c r="E21" s="22"/>
      <c r="F21" s="22"/>
      <c r="G21" s="22"/>
      <c r="H21" s="22"/>
      <c r="I21" s="18"/>
      <c r="J21" s="11"/>
      <c r="K21" s="11"/>
      <c r="L21" s="11"/>
      <c r="M21" s="11"/>
      <c r="N21" s="11"/>
      <c r="O21" s="11"/>
      <c r="P21" s="11"/>
      <c r="Q21" s="11"/>
      <c r="R21" s="36"/>
      <c r="S21" s="84" t="s">
        <v>84</v>
      </c>
      <c r="T21" s="85" t="s">
        <v>85</v>
      </c>
      <c r="U21" s="85" t="s">
        <v>86</v>
      </c>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3"/>
      <c r="BU21" s="3"/>
      <c r="BV21" s="3"/>
      <c r="BW21" s="3"/>
      <c r="BX21" s="3"/>
    </row>
    <row r="22" spans="1:76" ht="105" x14ac:dyDescent="0.25">
      <c r="A22" s="3"/>
      <c r="B22" s="114"/>
      <c r="C22" s="70" t="s">
        <v>111</v>
      </c>
      <c r="D22" s="21">
        <v>20</v>
      </c>
      <c r="E22" s="21">
        <v>1</v>
      </c>
      <c r="F22" s="21">
        <v>11</v>
      </c>
      <c r="G22" s="21"/>
      <c r="H22" s="21">
        <v>0</v>
      </c>
      <c r="I22" s="17">
        <f>(($D22/(SUM($D$15:$D$32)))*($I$9))-H22</f>
        <v>47.849999999999994</v>
      </c>
      <c r="J22" s="16"/>
      <c r="K22" s="16">
        <v>21</v>
      </c>
      <c r="L22" s="16"/>
      <c r="M22" s="16"/>
      <c r="N22" s="16">
        <v>0</v>
      </c>
      <c r="O22" s="16"/>
      <c r="P22" s="16"/>
      <c r="Q22" s="27">
        <f>(I22-(SUM(J22:P22)))/2</f>
        <v>13.424999999999997</v>
      </c>
      <c r="R22" s="35">
        <f>(I22-(SUM(J22:P22)))/2</f>
        <v>13.424999999999997</v>
      </c>
      <c r="S22" s="77" t="s">
        <v>112</v>
      </c>
      <c r="T22" s="108" t="s">
        <v>113</v>
      </c>
      <c r="U22" s="77" t="s">
        <v>114</v>
      </c>
      <c r="V22" s="87"/>
      <c r="W22" s="62"/>
      <c r="X22" s="64"/>
      <c r="Y22" s="61"/>
      <c r="Z22" s="65"/>
      <c r="AA22" s="61"/>
      <c r="AB22" s="62"/>
      <c r="AC22" s="62"/>
      <c r="AD22" s="64"/>
      <c r="AE22" s="64"/>
      <c r="AF22" s="65"/>
      <c r="AG22" s="65"/>
      <c r="AH22" s="65"/>
      <c r="AI22" s="62"/>
      <c r="AJ22" s="62"/>
      <c r="AK22" s="63"/>
      <c r="AL22" s="65"/>
      <c r="AM22" s="65"/>
      <c r="AN22" s="65"/>
      <c r="AO22" s="65"/>
      <c r="AP22" s="65"/>
      <c r="AQ22" s="61"/>
      <c r="AR22" s="61"/>
      <c r="AS22" s="61"/>
      <c r="AT22" s="63"/>
      <c r="AU22" s="61"/>
      <c r="AV22" s="61"/>
      <c r="AW22" s="61"/>
      <c r="AX22" s="61"/>
      <c r="AY22" s="61"/>
      <c r="AZ22" s="61"/>
      <c r="BA22" s="61"/>
      <c r="BB22" s="63"/>
      <c r="BC22" s="61"/>
      <c r="BD22" s="61"/>
      <c r="BE22" s="63"/>
      <c r="BF22" s="61"/>
      <c r="BG22" s="61"/>
      <c r="BH22" s="61"/>
      <c r="BI22" s="61"/>
      <c r="BJ22" s="61"/>
      <c r="BK22" s="65"/>
      <c r="BL22" s="63"/>
      <c r="BM22" s="65"/>
      <c r="BN22" s="62"/>
      <c r="BO22" s="61"/>
      <c r="BP22" s="61"/>
      <c r="BQ22" s="61"/>
      <c r="BR22" s="61"/>
      <c r="BS22" s="62"/>
      <c r="BT22" s="3"/>
      <c r="BU22" s="3"/>
      <c r="BV22" s="3"/>
      <c r="BW22" s="3"/>
      <c r="BX22" s="3"/>
    </row>
    <row r="23" spans="1:76" ht="223.5" customHeight="1" x14ac:dyDescent="0.25">
      <c r="A23" s="3"/>
      <c r="B23" s="114"/>
      <c r="C23" s="70" t="s">
        <v>115</v>
      </c>
      <c r="D23" s="21">
        <v>20</v>
      </c>
      <c r="E23" s="21">
        <v>1</v>
      </c>
      <c r="F23" s="21">
        <v>11</v>
      </c>
      <c r="G23" s="21"/>
      <c r="H23" s="21">
        <v>0</v>
      </c>
      <c r="I23" s="17">
        <f>(($D23/(SUM($D$15:$D$32)))*($I$9))-H23</f>
        <v>47.849999999999994</v>
      </c>
      <c r="J23" s="16"/>
      <c r="K23" s="16">
        <v>14</v>
      </c>
      <c r="L23" s="16">
        <v>7</v>
      </c>
      <c r="M23" s="16"/>
      <c r="N23" s="16">
        <v>0</v>
      </c>
      <c r="O23" s="16">
        <v>1</v>
      </c>
      <c r="P23" s="16"/>
      <c r="Q23" s="27">
        <f>(I23-(SUM(J23:P23)))/2</f>
        <v>12.924999999999997</v>
      </c>
      <c r="R23" s="35">
        <f>(I23-(SUM(J23:P23)))/2</f>
        <v>12.924999999999997</v>
      </c>
      <c r="S23" s="107" t="s">
        <v>116</v>
      </c>
      <c r="T23" s="86" t="s">
        <v>117</v>
      </c>
      <c r="U23" s="86" t="s">
        <v>118</v>
      </c>
      <c r="V23" s="80"/>
      <c r="W23" s="61"/>
      <c r="X23" s="61"/>
      <c r="Y23" s="61"/>
      <c r="Z23" s="61"/>
      <c r="AA23" s="65"/>
      <c r="AB23" s="61"/>
      <c r="AC23" s="61"/>
      <c r="AD23" s="61"/>
      <c r="AE23" s="61"/>
      <c r="AF23" s="61"/>
      <c r="AG23" s="61"/>
      <c r="AH23" s="61"/>
      <c r="AI23" s="61"/>
      <c r="AJ23" s="61"/>
      <c r="AK23" s="61"/>
      <c r="AL23" s="61"/>
      <c r="AM23" s="61"/>
      <c r="AN23" s="61"/>
      <c r="AO23" s="61"/>
      <c r="AP23" s="61"/>
      <c r="AQ23" s="61"/>
      <c r="AR23" s="61"/>
      <c r="AS23" s="61"/>
      <c r="AT23" s="61"/>
      <c r="AU23" s="61"/>
      <c r="AV23" s="61"/>
      <c r="AW23" s="65"/>
      <c r="AX23" s="61"/>
      <c r="AY23" s="61"/>
      <c r="AZ23" s="61"/>
      <c r="BA23" s="61"/>
      <c r="BB23" s="61"/>
      <c r="BC23" s="61"/>
      <c r="BD23" s="61"/>
      <c r="BE23" s="61"/>
      <c r="BF23" s="61"/>
      <c r="BG23" s="61"/>
      <c r="BH23" s="61"/>
      <c r="BI23" s="61"/>
      <c r="BJ23" s="63"/>
      <c r="BK23" s="61"/>
      <c r="BL23" s="61"/>
      <c r="BM23" s="61"/>
      <c r="BN23" s="61"/>
      <c r="BO23" s="61"/>
      <c r="BP23" s="65"/>
      <c r="BQ23" s="63"/>
      <c r="BR23" s="61"/>
      <c r="BS23" s="61"/>
      <c r="BT23" s="3"/>
      <c r="BU23" s="3"/>
      <c r="BV23" s="3"/>
      <c r="BW23" s="3"/>
      <c r="BX23" s="3"/>
    </row>
    <row r="24" spans="1:76" ht="135" x14ac:dyDescent="0.25">
      <c r="A24" s="3"/>
      <c r="B24" s="114"/>
      <c r="C24" s="70" t="s">
        <v>119</v>
      </c>
      <c r="D24" s="21">
        <v>20</v>
      </c>
      <c r="E24" s="21">
        <v>1</v>
      </c>
      <c r="F24" s="21">
        <v>11</v>
      </c>
      <c r="G24" s="21"/>
      <c r="H24" s="21">
        <v>0</v>
      </c>
      <c r="I24" s="17">
        <f>SUM(J24:R24)</f>
        <v>48.7</v>
      </c>
      <c r="J24" s="16"/>
      <c r="K24" s="16">
        <v>7</v>
      </c>
      <c r="L24" s="16"/>
      <c r="M24" s="16"/>
      <c r="N24" s="16">
        <v>7</v>
      </c>
      <c r="O24" s="16">
        <v>1</v>
      </c>
      <c r="P24" s="16">
        <v>20</v>
      </c>
      <c r="Q24" s="27">
        <v>13.7</v>
      </c>
      <c r="R24" s="35"/>
      <c r="S24" s="77" t="s">
        <v>120</v>
      </c>
      <c r="T24" s="78" t="s">
        <v>121</v>
      </c>
      <c r="U24" s="86" t="s">
        <v>94</v>
      </c>
      <c r="V24" s="80"/>
      <c r="W24" s="61"/>
      <c r="X24" s="61"/>
      <c r="Y24" s="61"/>
      <c r="Z24" s="61"/>
      <c r="AA24" s="61"/>
      <c r="AB24" s="61"/>
      <c r="AC24" s="61"/>
      <c r="AD24" s="61"/>
      <c r="AE24" s="61"/>
      <c r="AF24" s="61"/>
      <c r="AG24" s="63"/>
      <c r="AH24" s="61"/>
      <c r="AI24" s="61"/>
      <c r="AJ24" s="61"/>
      <c r="AK24" s="61"/>
      <c r="AL24" s="61"/>
      <c r="AM24" s="61"/>
      <c r="AN24" s="61"/>
      <c r="AO24" s="61"/>
      <c r="AP24" s="61"/>
      <c r="AQ24" s="61"/>
      <c r="AR24" s="61"/>
      <c r="AS24" s="61"/>
      <c r="AT24" s="61"/>
      <c r="AU24" s="61"/>
      <c r="AV24" s="61"/>
      <c r="AW24" s="61"/>
      <c r="AX24" s="63"/>
      <c r="AY24" s="61"/>
      <c r="AZ24" s="61"/>
      <c r="BA24" s="61"/>
      <c r="BB24" s="61"/>
      <c r="BC24" s="61"/>
      <c r="BD24" s="61"/>
      <c r="BE24" s="63"/>
      <c r="BF24" s="61"/>
      <c r="BG24" s="61"/>
      <c r="BH24" s="63"/>
      <c r="BI24" s="63"/>
      <c r="BJ24" s="61"/>
      <c r="BK24" s="61"/>
      <c r="BL24" s="61"/>
      <c r="BM24" s="63"/>
      <c r="BN24" s="61"/>
      <c r="BO24" s="61"/>
      <c r="BP24" s="61"/>
      <c r="BQ24" s="61"/>
      <c r="BR24" s="61"/>
      <c r="BS24" s="61"/>
      <c r="BT24" s="3"/>
      <c r="BU24" s="3"/>
      <c r="BV24" s="3"/>
      <c r="BW24" s="3"/>
      <c r="BX24" s="3"/>
    </row>
    <row r="25" spans="1:76" ht="105" x14ac:dyDescent="0.25">
      <c r="A25" s="3"/>
      <c r="B25" s="114"/>
      <c r="C25" s="70" t="s">
        <v>122</v>
      </c>
      <c r="D25" s="21">
        <v>20</v>
      </c>
      <c r="E25" s="21">
        <v>3</v>
      </c>
      <c r="F25" s="21">
        <v>5</v>
      </c>
      <c r="G25" s="21"/>
      <c r="H25" s="21">
        <v>0</v>
      </c>
      <c r="I25" s="17">
        <f>(($D25/(SUM($D$15:$D$32)))*($I$9))-H25</f>
        <v>47.849999999999994</v>
      </c>
      <c r="J25" s="16"/>
      <c r="K25" s="16">
        <v>21</v>
      </c>
      <c r="L25" s="16"/>
      <c r="M25" s="16"/>
      <c r="N25" s="16">
        <v>0</v>
      </c>
      <c r="O25" s="16"/>
      <c r="P25" s="16"/>
      <c r="Q25" s="27">
        <f>(I25-(SUM(J25:P25)))/2</f>
        <v>13.424999999999997</v>
      </c>
      <c r="R25" s="35">
        <f>(I25-(SUM(J25:P25)))/2</f>
        <v>13.424999999999997</v>
      </c>
      <c r="S25" s="109" t="s">
        <v>123</v>
      </c>
      <c r="T25" s="77" t="s">
        <v>113</v>
      </c>
      <c r="U25" s="77" t="s">
        <v>124</v>
      </c>
      <c r="V25" s="81"/>
      <c r="W25" s="63"/>
      <c r="X25" s="63"/>
      <c r="Y25" s="63"/>
      <c r="Z25" s="61"/>
      <c r="AA25" s="65"/>
      <c r="AB25" s="61"/>
      <c r="AC25" s="61"/>
      <c r="AD25" s="61"/>
      <c r="AE25" s="63"/>
      <c r="AF25" s="63"/>
      <c r="AG25" s="61"/>
      <c r="AH25" s="61"/>
      <c r="AI25" s="63"/>
      <c r="AJ25" s="63"/>
      <c r="AK25" s="61"/>
      <c r="AL25" s="62"/>
      <c r="AM25" s="61"/>
      <c r="AN25" s="61"/>
      <c r="AO25" s="62"/>
      <c r="AP25" s="61"/>
      <c r="AQ25" s="65"/>
      <c r="AR25" s="63"/>
      <c r="AS25" s="63"/>
      <c r="AT25" s="65"/>
      <c r="AU25" s="63"/>
      <c r="AV25" s="63"/>
      <c r="AW25" s="64"/>
      <c r="AX25" s="65"/>
      <c r="AY25" s="65"/>
      <c r="AZ25" s="65"/>
      <c r="BA25" s="65"/>
      <c r="BB25" s="65"/>
      <c r="BC25" s="65"/>
      <c r="BD25" s="65"/>
      <c r="BE25" s="65"/>
      <c r="BF25" s="65"/>
      <c r="BG25" s="65"/>
      <c r="BH25" s="65"/>
      <c r="BI25" s="61"/>
      <c r="BJ25" s="61"/>
      <c r="BK25" s="61"/>
      <c r="BL25" s="63"/>
      <c r="BM25" s="63"/>
      <c r="BN25" s="63"/>
      <c r="BO25" s="63"/>
      <c r="BP25" s="65"/>
      <c r="BQ25" s="65"/>
      <c r="BR25" s="65"/>
      <c r="BS25" s="61"/>
      <c r="BT25" s="3"/>
      <c r="BU25" s="3"/>
      <c r="BV25" s="3"/>
      <c r="BW25" s="3"/>
      <c r="BX25" s="3"/>
    </row>
    <row r="26" spans="1:76" ht="135" x14ac:dyDescent="0.25">
      <c r="A26" s="3"/>
      <c r="B26" s="114"/>
      <c r="C26" s="70" t="s">
        <v>125</v>
      </c>
      <c r="D26" s="21">
        <v>20</v>
      </c>
      <c r="E26" s="21">
        <v>5</v>
      </c>
      <c r="F26" s="21">
        <v>7</v>
      </c>
      <c r="G26" s="21"/>
      <c r="H26" s="21">
        <v>0</v>
      </c>
      <c r="I26" s="17">
        <f>(($D26/(SUM($D$15:$D$32)))*($I$9))-H26</f>
        <v>47.849999999999994</v>
      </c>
      <c r="J26" s="16"/>
      <c r="K26" s="16">
        <v>21</v>
      </c>
      <c r="L26" s="16"/>
      <c r="M26" s="16"/>
      <c r="N26" s="16">
        <v>0</v>
      </c>
      <c r="O26" s="16"/>
      <c r="P26" s="16"/>
      <c r="Q26" s="27">
        <f>(I26-(SUM(J26:P26)))/2</f>
        <v>13.424999999999997</v>
      </c>
      <c r="R26" s="35">
        <f>(I26-(SUM(J26:P26)))/2</f>
        <v>13.424999999999997</v>
      </c>
      <c r="S26" s="77" t="s">
        <v>126</v>
      </c>
      <c r="T26" s="108" t="s">
        <v>113</v>
      </c>
      <c r="U26" s="77" t="s">
        <v>127</v>
      </c>
      <c r="V26" s="83"/>
      <c r="W26" s="61"/>
      <c r="X26" s="61"/>
      <c r="Y26" s="61"/>
      <c r="Z26" s="62"/>
      <c r="AA26" s="62"/>
      <c r="AB26" s="62"/>
      <c r="AC26" s="61"/>
      <c r="AD26" s="63"/>
      <c r="AE26" s="61"/>
      <c r="AF26" s="61"/>
      <c r="AG26" s="61"/>
      <c r="AH26" s="61"/>
      <c r="AI26" s="61"/>
      <c r="AJ26" s="63"/>
      <c r="AK26" s="61"/>
      <c r="AL26" s="61"/>
      <c r="AM26" s="61"/>
      <c r="AN26" s="61"/>
      <c r="AO26" s="63"/>
      <c r="AP26" s="61"/>
      <c r="AQ26" s="63"/>
      <c r="AR26" s="61"/>
      <c r="AS26" s="61"/>
      <c r="AT26" s="61"/>
      <c r="AU26" s="61"/>
      <c r="AV26" s="61"/>
      <c r="AW26" s="63"/>
      <c r="AX26" s="61"/>
      <c r="AY26" s="61"/>
      <c r="AZ26" s="63"/>
      <c r="BA26" s="63"/>
      <c r="BB26" s="61"/>
      <c r="BC26" s="61"/>
      <c r="BD26" s="61"/>
      <c r="BE26" s="61"/>
      <c r="BF26" s="61"/>
      <c r="BG26" s="61"/>
      <c r="BH26" s="61"/>
      <c r="BI26" s="61"/>
      <c r="BJ26" s="61"/>
      <c r="BK26" s="61"/>
      <c r="BL26" s="61"/>
      <c r="BM26" s="61"/>
      <c r="BN26" s="61"/>
      <c r="BO26" s="61"/>
      <c r="BP26" s="61"/>
      <c r="BQ26" s="61"/>
      <c r="BR26" s="61"/>
      <c r="BS26" s="61"/>
      <c r="BT26" s="3"/>
      <c r="BU26" s="3"/>
      <c r="BV26" s="3"/>
      <c r="BW26" s="3"/>
      <c r="BX26" s="3"/>
    </row>
    <row r="27" spans="1:76" ht="105" x14ac:dyDescent="0.25">
      <c r="A27" s="3"/>
      <c r="B27" s="114"/>
      <c r="C27" s="70" t="s">
        <v>128</v>
      </c>
      <c r="D27" s="21">
        <v>20</v>
      </c>
      <c r="E27" s="21">
        <v>8</v>
      </c>
      <c r="F27" s="21">
        <v>11</v>
      </c>
      <c r="G27" s="21"/>
      <c r="H27" s="21">
        <v>0</v>
      </c>
      <c r="I27" s="17">
        <f>(($D27/(SUM($D$15:$D$32)))*($I$9))-H27</f>
        <v>47.849999999999994</v>
      </c>
      <c r="J27" s="16"/>
      <c r="K27" s="16">
        <v>21</v>
      </c>
      <c r="L27" s="16"/>
      <c r="M27" s="16"/>
      <c r="N27" s="16">
        <v>0</v>
      </c>
      <c r="O27" s="16"/>
      <c r="P27" s="16"/>
      <c r="Q27" s="27">
        <f>(I27-(SUM(J27:P27)))/2</f>
        <v>13.424999999999997</v>
      </c>
      <c r="R27" s="35">
        <f>(I27-(SUM(J27:P27)))/2</f>
        <v>13.424999999999997</v>
      </c>
      <c r="S27" s="77" t="s">
        <v>129</v>
      </c>
      <c r="T27" s="108" t="s">
        <v>113</v>
      </c>
      <c r="U27" s="77" t="s">
        <v>130</v>
      </c>
      <c r="V27" s="81"/>
      <c r="W27" s="61"/>
      <c r="X27" s="61"/>
      <c r="Y27" s="63"/>
      <c r="Z27" s="63"/>
      <c r="AA27" s="62"/>
      <c r="AB27" s="63"/>
      <c r="AC27" s="61"/>
      <c r="AD27" s="63"/>
      <c r="AE27" s="61"/>
      <c r="AF27" s="61"/>
      <c r="AG27" s="61"/>
      <c r="AH27" s="63"/>
      <c r="AI27" s="61"/>
      <c r="AJ27" s="64"/>
      <c r="AK27" s="61"/>
      <c r="AL27" s="61"/>
      <c r="AM27" s="61"/>
      <c r="AN27" s="61"/>
      <c r="AO27" s="61"/>
      <c r="AP27" s="61"/>
      <c r="AQ27" s="61"/>
      <c r="AR27" s="61"/>
      <c r="AS27" s="61"/>
      <c r="AT27" s="61"/>
      <c r="AU27" s="61"/>
      <c r="AV27" s="61"/>
      <c r="AW27" s="64"/>
      <c r="AX27" s="61"/>
      <c r="AY27" s="61"/>
      <c r="AZ27" s="63"/>
      <c r="BA27" s="63"/>
      <c r="BB27" s="61"/>
      <c r="BC27" s="61"/>
      <c r="BD27" s="61"/>
      <c r="BE27" s="61"/>
      <c r="BF27" s="61"/>
      <c r="BG27" s="61"/>
      <c r="BH27" s="61"/>
      <c r="BI27" s="61"/>
      <c r="BJ27" s="61"/>
      <c r="BK27" s="65"/>
      <c r="BL27" s="61"/>
      <c r="BM27" s="61"/>
      <c r="BN27" s="61"/>
      <c r="BO27" s="61"/>
      <c r="BP27" s="61"/>
      <c r="BQ27" s="65"/>
      <c r="BR27" s="61"/>
      <c r="BS27" s="61"/>
      <c r="BT27" s="3"/>
      <c r="BU27" s="3"/>
      <c r="BV27" s="3"/>
      <c r="BW27" s="3"/>
      <c r="BX27" s="3"/>
    </row>
    <row r="28" spans="1:76" x14ac:dyDescent="0.25">
      <c r="A28" s="3"/>
      <c r="B28" s="3"/>
      <c r="C28" s="71"/>
      <c r="D28" s="22"/>
      <c r="E28" s="22"/>
      <c r="F28" s="22"/>
      <c r="G28" s="22"/>
      <c r="H28" s="22"/>
      <c r="I28" s="18"/>
      <c r="J28" s="11"/>
      <c r="K28" s="11"/>
      <c r="L28" s="11"/>
      <c r="M28" s="11"/>
      <c r="N28" s="11"/>
      <c r="O28" s="11"/>
      <c r="P28" s="11"/>
      <c r="Q28" s="11"/>
      <c r="R28" s="36"/>
      <c r="S28" s="84" t="s">
        <v>84</v>
      </c>
      <c r="T28" s="85" t="s">
        <v>85</v>
      </c>
      <c r="U28" s="85" t="s">
        <v>86</v>
      </c>
      <c r="V28" s="66"/>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3"/>
      <c r="BU28" s="3"/>
      <c r="BV28" s="3"/>
      <c r="BW28" s="3"/>
      <c r="BX28" s="3"/>
    </row>
    <row r="29" spans="1:76" ht="90" x14ac:dyDescent="0.25">
      <c r="A29" s="3"/>
      <c r="B29" s="114"/>
      <c r="C29" s="70" t="s">
        <v>131</v>
      </c>
      <c r="D29" s="21">
        <v>20</v>
      </c>
      <c r="E29" s="21">
        <v>1</v>
      </c>
      <c r="F29" s="21">
        <v>7</v>
      </c>
      <c r="G29" s="21"/>
      <c r="H29" s="21">
        <v>0</v>
      </c>
      <c r="I29" s="17">
        <f>SUM(J29:R29)</f>
        <v>56</v>
      </c>
      <c r="J29" s="16"/>
      <c r="K29" s="16">
        <v>21</v>
      </c>
      <c r="L29" s="16"/>
      <c r="M29" s="16"/>
      <c r="N29" s="16">
        <v>7</v>
      </c>
      <c r="O29" s="16"/>
      <c r="P29" s="16"/>
      <c r="Q29" s="27">
        <v>15</v>
      </c>
      <c r="R29" s="35">
        <v>13</v>
      </c>
      <c r="S29" s="77" t="s">
        <v>132</v>
      </c>
      <c r="T29" s="88" t="s">
        <v>133</v>
      </c>
      <c r="U29" s="89" t="s">
        <v>94</v>
      </c>
      <c r="V29" s="87"/>
      <c r="W29" s="62"/>
      <c r="X29" s="64"/>
      <c r="Y29" s="61"/>
      <c r="Z29" s="61"/>
      <c r="AA29" s="65"/>
      <c r="AB29" s="63"/>
      <c r="AC29" s="61"/>
      <c r="AD29" s="64"/>
      <c r="AE29" s="61"/>
      <c r="AF29" s="61"/>
      <c r="AG29" s="63"/>
      <c r="AH29" s="62"/>
      <c r="AI29" s="61"/>
      <c r="AJ29" s="62"/>
      <c r="AK29" s="63"/>
      <c r="AL29" s="63"/>
      <c r="AM29" s="61"/>
      <c r="AN29" s="63"/>
      <c r="AO29" s="61"/>
      <c r="AP29" s="63"/>
      <c r="AQ29" s="65"/>
      <c r="AR29" s="61"/>
      <c r="AS29" s="61"/>
      <c r="AT29" s="63"/>
      <c r="AU29" s="61"/>
      <c r="AV29" s="61"/>
      <c r="AW29" s="64"/>
      <c r="AX29" s="61"/>
      <c r="AY29" s="61"/>
      <c r="AZ29" s="63"/>
      <c r="BA29" s="61"/>
      <c r="BB29" s="63"/>
      <c r="BC29" s="63"/>
      <c r="BD29" s="61"/>
      <c r="BE29" s="63"/>
      <c r="BF29" s="61"/>
      <c r="BG29" s="61"/>
      <c r="BH29" s="61"/>
      <c r="BI29" s="63"/>
      <c r="BJ29" s="63"/>
      <c r="BK29" s="63"/>
      <c r="BL29" s="63"/>
      <c r="BM29" s="65"/>
      <c r="BN29" s="63"/>
      <c r="BO29" s="63"/>
      <c r="BP29" s="61"/>
      <c r="BQ29" s="61"/>
      <c r="BR29" s="61"/>
      <c r="BS29" s="63"/>
      <c r="BT29" s="3"/>
      <c r="BU29" s="3"/>
      <c r="BV29" s="3"/>
      <c r="BW29" s="3"/>
      <c r="BX29" s="3"/>
    </row>
    <row r="30" spans="1:76" ht="105" x14ac:dyDescent="0.25">
      <c r="A30" s="3"/>
      <c r="B30" s="114"/>
      <c r="C30" s="70" t="s">
        <v>134</v>
      </c>
      <c r="D30" s="21">
        <v>20</v>
      </c>
      <c r="E30" s="21">
        <v>3</v>
      </c>
      <c r="F30" s="21">
        <v>5</v>
      </c>
      <c r="G30" s="21"/>
      <c r="H30" s="21">
        <v>0</v>
      </c>
      <c r="I30" s="17">
        <f>(($D30/(SUM($D$15:$D$32)))*($I$9))-H30</f>
        <v>47.849999999999994</v>
      </c>
      <c r="J30" s="16"/>
      <c r="K30" s="16">
        <v>21</v>
      </c>
      <c r="L30" s="16"/>
      <c r="M30" s="16"/>
      <c r="N30" s="16">
        <v>0</v>
      </c>
      <c r="O30" s="16"/>
      <c r="P30" s="16"/>
      <c r="Q30" s="27">
        <f>(I30-(SUM(J30:P30)))/2</f>
        <v>13.424999999999997</v>
      </c>
      <c r="R30" s="35">
        <f>(I30-(SUM(J30:P30)))/2</f>
        <v>13.424999999999997</v>
      </c>
      <c r="S30" s="77" t="s">
        <v>135</v>
      </c>
      <c r="T30" s="88" t="s">
        <v>113</v>
      </c>
      <c r="U30" s="89" t="s">
        <v>136</v>
      </c>
      <c r="V30" s="83"/>
      <c r="W30" s="63"/>
      <c r="X30" s="63"/>
      <c r="Y30" s="63"/>
      <c r="Z30" s="61"/>
      <c r="AA30" s="65"/>
      <c r="AB30" s="61"/>
      <c r="AC30" s="61"/>
      <c r="AD30" s="61"/>
      <c r="AE30" s="62"/>
      <c r="AF30" s="63"/>
      <c r="AG30" s="61"/>
      <c r="AH30" s="62"/>
      <c r="AI30" s="63"/>
      <c r="AJ30" s="63"/>
      <c r="AK30" s="61"/>
      <c r="AL30" s="62"/>
      <c r="AM30" s="63"/>
      <c r="AN30" s="61"/>
      <c r="AO30" s="61"/>
      <c r="AP30" s="61"/>
      <c r="AQ30" s="61"/>
      <c r="AR30" s="61"/>
      <c r="AS30" s="63"/>
      <c r="AT30" s="62"/>
      <c r="AU30" s="61"/>
      <c r="AV30" s="63"/>
      <c r="AW30" s="61"/>
      <c r="AX30" s="63"/>
      <c r="AY30" s="63"/>
      <c r="AZ30" s="61"/>
      <c r="BA30" s="61"/>
      <c r="BB30" s="61"/>
      <c r="BC30" s="61"/>
      <c r="BD30" s="63"/>
      <c r="BE30" s="61"/>
      <c r="BF30" s="61"/>
      <c r="BG30" s="63"/>
      <c r="BH30" s="61"/>
      <c r="BI30" s="63"/>
      <c r="BJ30" s="61"/>
      <c r="BK30" s="65"/>
      <c r="BL30" s="65"/>
      <c r="BM30" s="61"/>
      <c r="BN30" s="62"/>
      <c r="BO30" s="63"/>
      <c r="BP30" s="63"/>
      <c r="BQ30" s="61"/>
      <c r="BR30" s="61"/>
      <c r="BS30" s="61"/>
      <c r="BT30" s="3"/>
      <c r="BU30" s="3"/>
      <c r="BV30" s="3"/>
      <c r="BW30" s="3"/>
      <c r="BX30" s="3"/>
    </row>
    <row r="31" spans="1:76" ht="105" x14ac:dyDescent="0.25">
      <c r="A31" s="3"/>
      <c r="B31" s="114"/>
      <c r="C31" s="70" t="s">
        <v>137</v>
      </c>
      <c r="D31" s="21">
        <v>20</v>
      </c>
      <c r="E31" s="21">
        <v>5</v>
      </c>
      <c r="F31" s="21">
        <v>7</v>
      </c>
      <c r="G31" s="21"/>
      <c r="H31" s="21">
        <v>0</v>
      </c>
      <c r="I31" s="17">
        <f>(($D31/(SUM($D$15:$D$32)))*($I$9))-H31</f>
        <v>47.849999999999994</v>
      </c>
      <c r="J31" s="16"/>
      <c r="K31" s="16">
        <v>21</v>
      </c>
      <c r="L31" s="16"/>
      <c r="M31" s="16"/>
      <c r="N31" s="16">
        <v>0</v>
      </c>
      <c r="O31" s="16"/>
      <c r="P31" s="16"/>
      <c r="Q31" s="27">
        <f>(I31-(SUM(J31:P31)))/2</f>
        <v>13.424999999999997</v>
      </c>
      <c r="R31" s="35">
        <f>(I31-(SUM(J31:P31)))/2</f>
        <v>13.424999999999997</v>
      </c>
      <c r="S31" s="77" t="s">
        <v>138</v>
      </c>
      <c r="T31" s="88" t="s">
        <v>113</v>
      </c>
      <c r="U31" s="89" t="s">
        <v>94</v>
      </c>
      <c r="V31" s="82"/>
      <c r="W31" s="65"/>
      <c r="X31" s="65"/>
      <c r="Y31" s="61"/>
      <c r="Z31" s="61"/>
      <c r="AA31" s="65"/>
      <c r="AB31" s="65"/>
      <c r="AC31" s="61"/>
      <c r="AD31" s="65"/>
      <c r="AE31" s="62"/>
      <c r="AF31" s="61"/>
      <c r="AG31" s="63"/>
      <c r="AH31" s="63"/>
      <c r="AI31" s="61"/>
      <c r="AJ31" s="65"/>
      <c r="AK31" s="62"/>
      <c r="AL31" s="65"/>
      <c r="AM31" s="61"/>
      <c r="AN31" s="65"/>
      <c r="AO31" s="61"/>
      <c r="AP31" s="63"/>
      <c r="AQ31" s="63"/>
      <c r="AR31" s="61"/>
      <c r="AS31" s="61"/>
      <c r="AT31" s="61"/>
      <c r="AU31" s="61"/>
      <c r="AV31" s="61"/>
      <c r="AW31" s="65"/>
      <c r="AX31" s="61"/>
      <c r="AY31" s="61"/>
      <c r="AZ31" s="63"/>
      <c r="BA31" s="63"/>
      <c r="BB31" s="65"/>
      <c r="BC31" s="65"/>
      <c r="BD31" s="61"/>
      <c r="BE31" s="63"/>
      <c r="BF31" s="62"/>
      <c r="BG31" s="61"/>
      <c r="BH31" s="61"/>
      <c r="BI31" s="63"/>
      <c r="BJ31" s="62"/>
      <c r="BK31" s="62"/>
      <c r="BL31" s="65"/>
      <c r="BM31" s="65"/>
      <c r="BN31" s="63"/>
      <c r="BO31" s="62"/>
      <c r="BP31" s="61"/>
      <c r="BQ31" s="62"/>
      <c r="BR31" s="61"/>
      <c r="BS31" s="63"/>
      <c r="BT31" s="3"/>
      <c r="BU31" s="3"/>
      <c r="BV31" s="3"/>
      <c r="BW31" s="3"/>
      <c r="BX31" s="3"/>
    </row>
    <row r="32" spans="1:76" ht="135" x14ac:dyDescent="0.25">
      <c r="A32" s="3"/>
      <c r="B32" s="114"/>
      <c r="C32" s="72" t="s">
        <v>139</v>
      </c>
      <c r="D32" s="21">
        <v>20</v>
      </c>
      <c r="E32" s="21">
        <v>1</v>
      </c>
      <c r="F32" s="21">
        <v>7</v>
      </c>
      <c r="G32" s="21"/>
      <c r="H32" s="21">
        <v>0</v>
      </c>
      <c r="I32" s="17">
        <f>SUM(J32:R32)</f>
        <v>56.400000000000006</v>
      </c>
      <c r="J32" s="16"/>
      <c r="K32" s="16">
        <v>14</v>
      </c>
      <c r="L32" s="16">
        <v>7</v>
      </c>
      <c r="M32" s="16"/>
      <c r="N32" s="16">
        <v>7</v>
      </c>
      <c r="O32" s="16">
        <v>1</v>
      </c>
      <c r="P32" s="16"/>
      <c r="Q32" s="27">
        <v>13.7</v>
      </c>
      <c r="R32" s="35">
        <v>13.7</v>
      </c>
      <c r="S32" s="106" t="s">
        <v>140</v>
      </c>
      <c r="T32" s="89" t="s">
        <v>141</v>
      </c>
      <c r="U32" s="106" t="s">
        <v>142</v>
      </c>
      <c r="V32" s="82"/>
      <c r="W32" s="61"/>
      <c r="X32" s="61"/>
      <c r="Y32" s="61"/>
      <c r="Z32" s="61"/>
      <c r="AA32" s="65"/>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3"/>
      <c r="BL32" s="63"/>
      <c r="BM32" s="61"/>
      <c r="BN32" s="65"/>
      <c r="BO32" s="61"/>
      <c r="BP32" s="61"/>
      <c r="BQ32" s="62"/>
      <c r="BR32" s="61"/>
      <c r="BS32" s="62"/>
      <c r="BT32" s="3"/>
      <c r="BU32" s="3"/>
      <c r="BV32" s="3"/>
      <c r="BW32" s="3"/>
      <c r="BX32" s="3"/>
    </row>
    <row r="33" spans="1:76" ht="45" x14ac:dyDescent="0.25">
      <c r="A33" s="3"/>
      <c r="B33" s="114"/>
      <c r="C33" s="73" t="s">
        <v>143</v>
      </c>
      <c r="D33" s="21">
        <v>40</v>
      </c>
      <c r="E33" s="21">
        <v>8</v>
      </c>
      <c r="F33" s="21">
        <v>12</v>
      </c>
      <c r="G33" s="21"/>
      <c r="H33" s="21">
        <v>0</v>
      </c>
      <c r="I33" s="17"/>
      <c r="J33" s="16"/>
      <c r="K33" s="16">
        <v>14</v>
      </c>
      <c r="L33" s="16"/>
      <c r="M33" s="16"/>
      <c r="N33" s="16"/>
      <c r="O33" s="16">
        <v>3</v>
      </c>
      <c r="P33" s="16"/>
      <c r="Q33" s="27"/>
      <c r="R33" s="35"/>
      <c r="S33" s="88" t="s">
        <v>144</v>
      </c>
      <c r="T33" s="89" t="s">
        <v>145</v>
      </c>
      <c r="U33" s="89" t="s">
        <v>146</v>
      </c>
      <c r="V33" s="110"/>
      <c r="W33" s="111"/>
      <c r="X33" s="111"/>
      <c r="Y33" s="111"/>
      <c r="Z33" s="111"/>
      <c r="AA33" s="112"/>
      <c r="AB33" s="111"/>
      <c r="AC33" s="112"/>
      <c r="AD33" s="111"/>
      <c r="AE33" s="111"/>
      <c r="AF33" s="111"/>
      <c r="AG33" s="111"/>
      <c r="AH33" s="111"/>
      <c r="AI33" s="111"/>
      <c r="AJ33" s="111"/>
      <c r="AK33" s="111"/>
      <c r="AL33" s="111"/>
      <c r="AM33" s="111"/>
      <c r="AN33" s="111"/>
      <c r="AO33" s="111"/>
      <c r="AP33" s="112"/>
      <c r="AQ33" s="111"/>
      <c r="AR33" s="111"/>
      <c r="AS33" s="111"/>
      <c r="AT33" s="111"/>
      <c r="AU33" s="111"/>
      <c r="AV33" s="111"/>
      <c r="AW33" s="111"/>
      <c r="AX33" s="111"/>
      <c r="AY33" s="111"/>
      <c r="AZ33" s="111"/>
      <c r="BA33" s="111"/>
      <c r="BB33" s="111"/>
      <c r="BC33" s="111"/>
      <c r="BD33" s="111"/>
      <c r="BE33" s="112"/>
      <c r="BF33" s="111"/>
      <c r="BG33" s="111"/>
      <c r="BH33" s="112"/>
      <c r="BI33" s="112"/>
      <c r="BJ33" s="112"/>
      <c r="BK33" s="112"/>
      <c r="BL33" s="112"/>
      <c r="BM33" s="112"/>
      <c r="BN33" s="111"/>
      <c r="BO33" s="111"/>
      <c r="BP33" s="112"/>
      <c r="BQ33" s="111"/>
      <c r="BR33" s="111"/>
      <c r="BS33" s="112"/>
      <c r="BT33" s="3"/>
      <c r="BU33" s="3"/>
      <c r="BV33" s="3"/>
      <c r="BW33" s="3"/>
      <c r="BX33" s="3"/>
    </row>
    <row r="34" spans="1:76" ht="23.25" x14ac:dyDescent="0.25">
      <c r="A34" s="3"/>
      <c r="B34" s="3"/>
      <c r="C34" s="19"/>
      <c r="D34" s="20"/>
      <c r="E34" s="20"/>
      <c r="F34" s="20"/>
      <c r="G34" s="20"/>
      <c r="H34" s="42">
        <f>SUM(H15:H33)</f>
        <v>0</v>
      </c>
      <c r="I34" s="97">
        <f>SUM(I15:I32)</f>
        <v>783.15</v>
      </c>
      <c r="J34" s="43">
        <f>SUM(J15:J32)</f>
        <v>0</v>
      </c>
      <c r="K34" s="43">
        <f t="shared" ref="K34:R34" si="1">SUM(K15:K32)</f>
        <v>287</v>
      </c>
      <c r="L34" s="43">
        <f t="shared" si="1"/>
        <v>21</v>
      </c>
      <c r="M34" s="43">
        <f t="shared" si="1"/>
        <v>0</v>
      </c>
      <c r="N34" s="43">
        <f t="shared" si="1"/>
        <v>28</v>
      </c>
      <c r="O34" s="43">
        <f>SUM(O15:O32)</f>
        <v>4</v>
      </c>
      <c r="P34" s="43">
        <f t="shared" si="1"/>
        <v>36.700000000000003</v>
      </c>
      <c r="Q34" s="43">
        <f t="shared" si="1"/>
        <v>219.14999999999998</v>
      </c>
      <c r="R34" s="43">
        <f t="shared" si="1"/>
        <v>187.29999999999995</v>
      </c>
      <c r="S34" s="84"/>
      <c r="T34" s="85"/>
      <c r="U34" s="85"/>
      <c r="V34" s="37"/>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3"/>
      <c r="BU34" s="3"/>
      <c r="BV34" s="3"/>
      <c r="BW34" s="3"/>
      <c r="BX34" s="3"/>
    </row>
    <row r="35" spans="1:76" x14ac:dyDescent="0.25">
      <c r="A35" s="3"/>
      <c r="B35" s="3"/>
      <c r="C35" s="19"/>
      <c r="D35" s="20"/>
      <c r="E35" s="20"/>
      <c r="F35" s="20"/>
      <c r="G35" s="20"/>
      <c r="H35" s="20"/>
      <c r="I35" s="11"/>
      <c r="J35" s="11"/>
      <c r="K35" s="11"/>
      <c r="L35" s="11"/>
      <c r="M35" s="11"/>
      <c r="N35" s="11"/>
      <c r="O35" s="11"/>
      <c r="P35" s="11"/>
      <c r="Q35" s="11"/>
      <c r="R35" s="36"/>
      <c r="S35" s="40"/>
      <c r="T35" s="41"/>
      <c r="U35" s="41"/>
      <c r="V35" s="37"/>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3"/>
      <c r="BU35" s="3"/>
      <c r="BV35" s="3"/>
      <c r="BW35" s="3"/>
      <c r="BX35" s="3"/>
    </row>
    <row r="36" spans="1:76" x14ac:dyDescent="0.25">
      <c r="A36" s="3"/>
      <c r="B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row>
    <row r="37" spans="1:76" x14ac:dyDescent="0.25">
      <c r="A37" s="3"/>
      <c r="B37" s="3"/>
      <c r="C37" s="6" t="s">
        <v>147</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row>
    <row r="38" spans="1:76" ht="18.75" x14ac:dyDescent="0.25">
      <c r="A38" s="3"/>
      <c r="B38" s="3"/>
      <c r="C38" s="23" t="s">
        <v>148</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row>
    <row r="39" spans="1:76" ht="18.75" x14ac:dyDescent="0.25">
      <c r="A39" s="3"/>
      <c r="B39" s="3"/>
      <c r="C39" s="24" t="s">
        <v>149</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row>
    <row r="40" spans="1:7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row>
    <row r="41" spans="1:7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row>
    <row r="42" spans="1:7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row>
    <row r="43" spans="1:7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row>
    <row r="44" spans="1:7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row>
    <row r="45" spans="1:7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row>
    <row r="46" spans="1:7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row>
    <row r="47" spans="1:7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row>
    <row r="48" spans="1:7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row>
    <row r="49" spans="1:7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row>
    <row r="50" spans="1:7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row>
    <row r="51" spans="1:7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row>
    <row r="52" spans="1:7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row>
    <row r="53" spans="1:7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row>
    <row r="54" spans="1:7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row>
    <row r="55" spans="1:7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row>
    <row r="56" spans="1:7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row>
    <row r="57" spans="1:7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row>
    <row r="58" spans="1:7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row>
    <row r="59" spans="1:76" x14ac:dyDescent="0.25">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row>
  </sheetData>
  <mergeCells count="12">
    <mergeCell ref="I6:S6"/>
    <mergeCell ref="T4:Y10"/>
    <mergeCell ref="I2:AA2"/>
    <mergeCell ref="I3:AA3"/>
    <mergeCell ref="AC5:AL5"/>
    <mergeCell ref="AC6:AL6"/>
    <mergeCell ref="B15:B20"/>
    <mergeCell ref="B22:B27"/>
    <mergeCell ref="B29:B33"/>
    <mergeCell ref="S13:U13"/>
    <mergeCell ref="AC7:AL7"/>
    <mergeCell ref="AC8:AL8"/>
  </mergeCells>
  <phoneticPr fontId="4" type="noConversion"/>
  <hyperlinks>
    <hyperlink ref="I2" r:id="rId1" xr:uid="{0D7276CF-4323-4D39-809A-AC690E83F59D}"/>
    <hyperlink ref="I3" r:id="rId2" xr:uid="{B213EA8B-FAD3-48F9-A07C-1F8E4089E98E}"/>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1"/>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150</v>
      </c>
      <c r="C1" s="12"/>
      <c r="D1" s="12"/>
      <c r="E1" s="12"/>
      <c r="F1" s="12" t="str">
        <f>'Training Plan-Template'!D2</f>
        <v>Food Industry Technical Professional</v>
      </c>
      <c r="G1" s="3"/>
      <c r="H1" s="3"/>
      <c r="I1" s="3"/>
      <c r="J1" s="3"/>
      <c r="K1" s="47"/>
      <c r="L1" s="48" t="s">
        <v>151</v>
      </c>
      <c r="M1" s="48"/>
      <c r="N1" s="48"/>
      <c r="O1" s="48"/>
    </row>
    <row r="2" spans="1:15" ht="18.75" x14ac:dyDescent="0.3">
      <c r="A2" s="3"/>
      <c r="B2" s="12" t="s">
        <v>7</v>
      </c>
      <c r="C2" s="12"/>
      <c r="D2" s="12"/>
      <c r="E2" s="12"/>
      <c r="F2" s="12" t="str">
        <f>'Training Plan-Template'!I6</f>
        <v>BSc Hons Food Industry Technical Professional Integrated Degree Apprenticeship Standard</v>
      </c>
      <c r="G2" s="3"/>
      <c r="H2" s="3"/>
      <c r="I2" s="3"/>
      <c r="J2" s="3"/>
      <c r="K2" s="47"/>
      <c r="L2" s="48" t="str">
        <f>B8</f>
        <v>Campus tutorial / seminar (1 hour each)</v>
      </c>
      <c r="M2" s="48">
        <f>F8</f>
        <v>287</v>
      </c>
      <c r="N2" s="48"/>
      <c r="O2" s="48"/>
    </row>
    <row r="3" spans="1:15" ht="26.45" customHeight="1" x14ac:dyDescent="0.25">
      <c r="A3" s="3"/>
      <c r="B3" s="3"/>
      <c r="C3" s="3"/>
      <c r="D3" s="3"/>
      <c r="E3" s="3"/>
      <c r="F3" s="3"/>
      <c r="G3" s="3"/>
      <c r="H3" s="3"/>
      <c r="I3" s="3"/>
      <c r="J3" s="3"/>
      <c r="K3" s="47"/>
      <c r="L3" s="48" t="str">
        <f>B10</f>
        <v xml:space="preserve">Timetabled student led working </v>
      </c>
      <c r="M3" s="48">
        <f>F10</f>
        <v>28</v>
      </c>
      <c r="N3" s="48"/>
      <c r="O3" s="48"/>
    </row>
    <row r="4" spans="1:15" ht="15.75" x14ac:dyDescent="0.25">
      <c r="A4" s="3"/>
      <c r="B4" s="101" t="s">
        <v>152</v>
      </c>
      <c r="C4" s="101"/>
      <c r="D4" s="101"/>
      <c r="E4" s="101"/>
      <c r="F4" s="103">
        <f>'Training Plan-Template'!I10</f>
        <v>783.15</v>
      </c>
      <c r="G4" s="3"/>
      <c r="H4" s="3"/>
      <c r="I4" s="3"/>
      <c r="J4" s="3"/>
      <c r="K4" s="47"/>
      <c r="L4" s="48" t="str">
        <f>B11</f>
        <v>1:1 Supervision</v>
      </c>
      <c r="M4" s="48">
        <f>F11</f>
        <v>4</v>
      </c>
      <c r="N4" s="48"/>
      <c r="O4" s="48"/>
    </row>
    <row r="5" spans="1:15" ht="15.75" x14ac:dyDescent="0.25">
      <c r="A5" s="3"/>
      <c r="B5" s="101" t="s">
        <v>153</v>
      </c>
      <c r="C5" s="101"/>
      <c r="D5" s="101"/>
      <c r="E5" s="101"/>
      <c r="F5" s="102">
        <f>'Training Plan-Template'!H34</f>
        <v>0</v>
      </c>
      <c r="G5" s="3"/>
      <c r="H5" s="3"/>
      <c r="I5" s="3"/>
      <c r="J5" s="3"/>
      <c r="K5" s="47"/>
      <c r="L5" s="48" t="str">
        <f>B9</f>
        <v>Portfolio / KSB workshops</v>
      </c>
      <c r="M5" s="48">
        <f>F9</f>
        <v>21</v>
      </c>
      <c r="N5" s="48"/>
      <c r="O5" s="48"/>
    </row>
    <row r="6" spans="1:15" ht="15.75" x14ac:dyDescent="0.25">
      <c r="A6" s="3"/>
      <c r="B6" s="101" t="s">
        <v>154</v>
      </c>
      <c r="C6" s="101"/>
      <c r="D6" s="101"/>
      <c r="E6" s="101"/>
      <c r="F6" s="104">
        <f>F4-F5</f>
        <v>783.15</v>
      </c>
      <c r="G6" s="3"/>
      <c r="H6" s="3"/>
      <c r="I6" s="3"/>
      <c r="J6" s="3"/>
      <c r="K6" s="47"/>
      <c r="L6" s="48" t="str">
        <f t="shared" ref="L6:M8" si="0">H8</f>
        <v>Project Based / Applied Learning to meet Module Assessment</v>
      </c>
      <c r="M6" s="48">
        <f t="shared" si="0"/>
        <v>36.700000000000003</v>
      </c>
      <c r="N6" s="48"/>
      <c r="O6" s="48"/>
    </row>
    <row r="7" spans="1:15" ht="27.6" customHeight="1" x14ac:dyDescent="0.25">
      <c r="A7" s="3"/>
      <c r="B7" s="3"/>
      <c r="C7" s="3"/>
      <c r="D7" s="3"/>
      <c r="E7" s="3"/>
      <c r="F7" s="3"/>
      <c r="G7" s="3"/>
      <c r="H7" s="3"/>
      <c r="I7" s="3"/>
      <c r="J7" s="3"/>
      <c r="K7" s="47"/>
      <c r="L7" s="48" t="str">
        <f t="shared" si="0"/>
        <v>Time during working day to focus on assessment preparation</v>
      </c>
      <c r="M7" s="48">
        <f t="shared" si="0"/>
        <v>219.14999999999998</v>
      </c>
      <c r="N7" s="48"/>
      <c r="O7" s="48"/>
    </row>
    <row r="8" spans="1:15" ht="21" customHeight="1" x14ac:dyDescent="0.25">
      <c r="A8" s="3"/>
      <c r="B8" s="133" t="s">
        <v>25</v>
      </c>
      <c r="C8" s="134"/>
      <c r="D8" s="134"/>
      <c r="E8" s="134"/>
      <c r="F8" s="46">
        <f>'Training Plan-Template'!K34</f>
        <v>287</v>
      </c>
      <c r="G8" s="45"/>
      <c r="H8" s="44" t="s">
        <v>155</v>
      </c>
      <c r="I8" s="105">
        <f>'Training Plan-Template'!P34</f>
        <v>36.700000000000003</v>
      </c>
      <c r="J8" s="3"/>
      <c r="K8" s="47"/>
      <c r="L8" s="48" t="str">
        <f t="shared" si="0"/>
        <v>Employer-led Training activities (including experiential and project based learning)</v>
      </c>
      <c r="M8" s="48">
        <f t="shared" si="0"/>
        <v>187.29999999999995</v>
      </c>
      <c r="N8" s="48"/>
      <c r="O8" s="48"/>
    </row>
    <row r="9" spans="1:15" ht="21" customHeight="1" x14ac:dyDescent="0.25">
      <c r="A9" s="3"/>
      <c r="B9" s="133" t="s">
        <v>26</v>
      </c>
      <c r="C9" s="134"/>
      <c r="D9" s="134"/>
      <c r="E9" s="134"/>
      <c r="F9" s="46">
        <f>'Training Plan-Template'!L34</f>
        <v>21</v>
      </c>
      <c r="G9" s="45"/>
      <c r="H9" s="44" t="s">
        <v>31</v>
      </c>
      <c r="I9" s="105">
        <f>'Training Plan-Template'!Q34</f>
        <v>219.14999999999998</v>
      </c>
      <c r="J9" s="3"/>
      <c r="K9" s="47"/>
      <c r="L9" s="48"/>
      <c r="M9" s="48"/>
      <c r="N9" s="48"/>
      <c r="O9" s="48"/>
    </row>
    <row r="10" spans="1:15" ht="21" customHeight="1" x14ac:dyDescent="0.25">
      <c r="A10" s="3"/>
      <c r="B10" s="133" t="s">
        <v>28</v>
      </c>
      <c r="C10" s="134"/>
      <c r="D10" s="134"/>
      <c r="E10" s="134"/>
      <c r="F10" s="46">
        <f>'Training Plan-Template'!N34</f>
        <v>28</v>
      </c>
      <c r="G10" s="45"/>
      <c r="H10" s="44" t="s">
        <v>32</v>
      </c>
      <c r="I10" s="105">
        <f>'Training Plan-Template'!R34</f>
        <v>187.29999999999995</v>
      </c>
      <c r="J10" s="3"/>
      <c r="K10" s="47"/>
      <c r="L10" s="48"/>
      <c r="M10" s="48"/>
      <c r="N10" s="48"/>
      <c r="O10" s="48"/>
    </row>
    <row r="11" spans="1:15" ht="21" customHeight="1" x14ac:dyDescent="0.25">
      <c r="A11" s="3"/>
      <c r="B11" s="133" t="s">
        <v>29</v>
      </c>
      <c r="C11" s="134"/>
      <c r="D11" s="134"/>
      <c r="E11" s="134"/>
      <c r="F11" s="46">
        <f>'Training Plan-Template'!O34</f>
        <v>4</v>
      </c>
      <c r="G11" s="45"/>
      <c r="H11" s="3"/>
      <c r="I11" s="3"/>
      <c r="J11" s="3"/>
      <c r="K11" s="47"/>
      <c r="L11" s="49"/>
      <c r="M11" s="48"/>
      <c r="N11" s="48"/>
      <c r="O11" s="48"/>
    </row>
    <row r="12" spans="1:15" ht="21" customHeight="1" x14ac:dyDescent="0.25">
      <c r="A12" s="3"/>
      <c r="B12" s="133"/>
      <c r="C12" s="134"/>
      <c r="D12" s="134"/>
      <c r="E12" s="134"/>
      <c r="F12" s="3"/>
      <c r="G12" s="45"/>
      <c r="H12" s="3"/>
      <c r="I12" s="3"/>
      <c r="J12" s="3"/>
      <c r="K12" s="47"/>
      <c r="L12" s="48"/>
      <c r="M12" s="48"/>
      <c r="N12" s="48"/>
      <c r="O12" s="48"/>
    </row>
    <row r="13" spans="1:15" ht="21" customHeight="1" x14ac:dyDescent="0.25">
      <c r="A13" s="3"/>
      <c r="B13" s="133"/>
      <c r="C13" s="134"/>
      <c r="D13" s="134"/>
      <c r="E13" s="134"/>
      <c r="F13" s="3"/>
      <c r="G13" s="45"/>
      <c r="H13" s="3"/>
      <c r="I13" s="3"/>
      <c r="J13" s="3"/>
      <c r="K13" s="47"/>
      <c r="L13" s="48"/>
      <c r="M13" s="48"/>
      <c r="N13" s="48"/>
      <c r="O13" s="48"/>
    </row>
    <row r="14" spans="1:15" ht="21" customHeight="1" x14ac:dyDescent="0.25">
      <c r="A14" s="3"/>
      <c r="B14" s="3"/>
      <c r="C14" s="3"/>
      <c r="D14" s="3"/>
      <c r="E14" s="3"/>
      <c r="F14" s="3"/>
      <c r="G14" s="45"/>
      <c r="H14" s="3"/>
      <c r="I14" s="3"/>
      <c r="J14" s="3"/>
      <c r="K14" s="47"/>
      <c r="L14" s="49"/>
      <c r="M14" s="48"/>
      <c r="N14" s="48"/>
      <c r="O14" s="48"/>
    </row>
    <row r="15" spans="1:15" ht="305.45" customHeight="1" x14ac:dyDescent="0.25">
      <c r="A15" s="3"/>
      <c r="B15" s="3"/>
      <c r="C15" s="3"/>
      <c r="D15" s="3"/>
      <c r="E15" s="3"/>
      <c r="F15" s="3"/>
      <c r="G15" s="3"/>
      <c r="H15" s="3"/>
      <c r="I15" s="3"/>
      <c r="J15" s="3"/>
      <c r="K15" s="47"/>
      <c r="L15" s="49" t="s">
        <v>156</v>
      </c>
      <c r="M15" s="48"/>
      <c r="N15" s="48"/>
      <c r="O15" s="48"/>
    </row>
    <row r="16" spans="1:15" x14ac:dyDescent="0.25">
      <c r="A16" s="3"/>
      <c r="B16" s="3"/>
      <c r="C16" s="3"/>
      <c r="D16" s="3"/>
      <c r="E16" s="3"/>
      <c r="F16" s="3"/>
      <c r="G16" s="3"/>
      <c r="H16" s="3"/>
      <c r="I16" s="3"/>
      <c r="J16" s="3"/>
      <c r="K16" s="47"/>
      <c r="L16" s="48"/>
      <c r="M16" s="48"/>
      <c r="N16" s="48"/>
      <c r="O16" s="48"/>
    </row>
    <row r="17" spans="1:15" x14ac:dyDescent="0.25">
      <c r="A17" s="3"/>
      <c r="B17" s="3"/>
      <c r="C17" s="3"/>
      <c r="D17" s="3"/>
      <c r="E17" s="3"/>
      <c r="F17" s="3"/>
      <c r="G17" s="3"/>
      <c r="H17" s="3"/>
      <c r="I17" s="3"/>
      <c r="J17" s="3"/>
      <c r="K17" s="47"/>
      <c r="L17" s="48"/>
      <c r="M17" s="48"/>
      <c r="N17" s="48"/>
      <c r="O17" s="48"/>
    </row>
    <row r="18" spans="1:15" x14ac:dyDescent="0.25">
      <c r="A18" s="3"/>
      <c r="B18" s="3"/>
      <c r="C18" s="3"/>
      <c r="D18" s="3"/>
      <c r="E18" s="3"/>
      <c r="F18" s="3"/>
      <c r="G18" s="3"/>
      <c r="H18" s="3"/>
      <c r="I18" s="3"/>
      <c r="J18" s="3"/>
      <c r="K18" s="47"/>
      <c r="L18" s="48"/>
      <c r="M18" s="48"/>
      <c r="N18" s="48"/>
      <c r="O18" s="48"/>
    </row>
    <row r="19" spans="1:15" x14ac:dyDescent="0.25">
      <c r="A19" s="3"/>
      <c r="B19" s="3"/>
      <c r="C19" s="3"/>
      <c r="D19" s="3"/>
      <c r="E19" s="3"/>
      <c r="F19" s="3"/>
      <c r="G19" s="3"/>
      <c r="H19" s="3"/>
      <c r="I19" s="3"/>
      <c r="J19" s="3"/>
      <c r="K19" s="47"/>
      <c r="L19" s="48"/>
      <c r="M19" s="48"/>
      <c r="N19" s="48"/>
      <c r="O19" s="48"/>
    </row>
    <row r="20" spans="1:15" x14ac:dyDescent="0.25">
      <c r="A20" s="3"/>
      <c r="B20" s="3"/>
      <c r="C20" s="3"/>
      <c r="D20" s="3"/>
      <c r="E20" s="3"/>
      <c r="F20" s="3"/>
      <c r="G20" s="3"/>
      <c r="H20" s="3"/>
      <c r="I20" s="3"/>
      <c r="J20" s="3"/>
      <c r="K20" s="47"/>
      <c r="L20" s="48"/>
      <c r="M20" s="48"/>
      <c r="N20" s="48"/>
      <c r="O20" s="48"/>
    </row>
    <row r="21" spans="1:15" x14ac:dyDescent="0.25">
      <c r="A21" s="3"/>
      <c r="B21" s="3"/>
      <c r="C21" s="3"/>
      <c r="D21" s="3"/>
      <c r="E21" s="3"/>
      <c r="F21" s="3"/>
      <c r="G21" s="3"/>
      <c r="H21" s="3"/>
      <c r="I21" s="3"/>
      <c r="J21" s="3"/>
      <c r="K21" s="47"/>
      <c r="L21" s="48"/>
      <c r="M21" s="48"/>
      <c r="N21" s="48"/>
      <c r="O21" s="48"/>
    </row>
    <row r="22" spans="1:15" x14ac:dyDescent="0.25">
      <c r="A22" s="3"/>
      <c r="B22" s="3"/>
      <c r="C22" s="3"/>
      <c r="D22" s="3"/>
      <c r="E22" s="3"/>
      <c r="F22" s="3"/>
      <c r="G22" s="3"/>
      <c r="H22" s="3"/>
      <c r="I22" s="3"/>
      <c r="J22" s="3"/>
      <c r="K22" s="47"/>
      <c r="L22" s="48"/>
      <c r="M22" s="48"/>
      <c r="N22" s="48"/>
      <c r="O22" s="48"/>
    </row>
    <row r="23" spans="1:15" x14ac:dyDescent="0.25">
      <c r="A23" s="3"/>
      <c r="B23" s="3"/>
      <c r="C23" s="3"/>
      <c r="D23" s="3"/>
      <c r="E23" s="3"/>
      <c r="F23" s="3"/>
      <c r="G23" s="3"/>
      <c r="H23" s="3"/>
      <c r="I23" s="3"/>
      <c r="J23" s="3"/>
      <c r="K23" s="47"/>
      <c r="L23" s="48"/>
      <c r="M23" s="48"/>
      <c r="N23" s="48"/>
      <c r="O23" s="48"/>
    </row>
    <row r="24" spans="1:15" x14ac:dyDescent="0.25">
      <c r="A24" s="3"/>
      <c r="B24" s="3"/>
      <c r="C24" s="3"/>
      <c r="D24" s="3"/>
      <c r="E24" s="3"/>
      <c r="F24" s="3"/>
      <c r="G24" s="3"/>
      <c r="H24" s="3"/>
      <c r="I24" s="3"/>
      <c r="J24" s="3"/>
      <c r="K24" s="47"/>
      <c r="L24" s="48"/>
      <c r="M24" s="48"/>
      <c r="N24" s="48"/>
      <c r="O24" s="48"/>
    </row>
    <row r="25" spans="1:15" x14ac:dyDescent="0.25">
      <c r="A25" s="3"/>
      <c r="B25" s="3"/>
      <c r="C25" s="3"/>
      <c r="D25" s="3"/>
      <c r="E25" s="3"/>
      <c r="F25" s="3"/>
      <c r="G25" s="3"/>
      <c r="H25" s="3"/>
      <c r="I25" s="3"/>
      <c r="J25" s="3"/>
      <c r="K25" s="47"/>
      <c r="L25" s="48"/>
      <c r="M25" s="48"/>
      <c r="N25" s="48"/>
      <c r="O25" s="48"/>
    </row>
    <row r="26" spans="1:15" x14ac:dyDescent="0.25">
      <c r="A26" s="3"/>
      <c r="B26" s="3"/>
      <c r="C26" s="3"/>
      <c r="D26" s="3"/>
      <c r="E26" s="3"/>
      <c r="F26" s="3"/>
      <c r="G26" s="3"/>
      <c r="H26" s="3"/>
      <c r="I26" s="3"/>
      <c r="J26" s="3"/>
      <c r="K26" s="47"/>
      <c r="L26" s="48"/>
      <c r="M26" s="48"/>
      <c r="N26" s="48"/>
      <c r="O26" s="48"/>
    </row>
    <row r="27" spans="1:15" x14ac:dyDescent="0.25">
      <c r="A27" s="3"/>
      <c r="B27" s="3"/>
      <c r="C27" s="3"/>
      <c r="D27" s="3"/>
      <c r="E27" s="3"/>
      <c r="F27" s="3"/>
      <c r="G27" s="3"/>
      <c r="H27" s="3"/>
      <c r="I27" s="3"/>
      <c r="J27" s="3"/>
      <c r="K27" s="47"/>
      <c r="L27" s="48"/>
      <c r="M27" s="48"/>
      <c r="N27" s="48"/>
      <c r="O27" s="48"/>
    </row>
    <row r="28" spans="1:15" x14ac:dyDescent="0.25">
      <c r="A28" s="3"/>
      <c r="B28" s="3"/>
      <c r="C28" s="3"/>
      <c r="D28" s="3"/>
      <c r="E28" s="3"/>
      <c r="F28" s="3"/>
      <c r="G28" s="3"/>
      <c r="H28" s="3"/>
      <c r="I28" s="3"/>
      <c r="J28" s="3"/>
      <c r="K28" s="47"/>
      <c r="L28" s="48"/>
      <c r="M28" s="48"/>
      <c r="N28" s="48"/>
      <c r="O28" s="48"/>
    </row>
    <row r="29" spans="1:15" x14ac:dyDescent="0.25">
      <c r="A29" s="3"/>
      <c r="B29" s="3"/>
      <c r="C29" s="3"/>
      <c r="D29" s="3"/>
      <c r="E29" s="3"/>
      <c r="F29" s="3"/>
      <c r="G29" s="3"/>
      <c r="H29" s="3"/>
      <c r="I29" s="3"/>
      <c r="J29" s="3"/>
      <c r="K29" s="47"/>
      <c r="L29" s="48"/>
      <c r="M29" s="48"/>
      <c r="N29" s="48"/>
      <c r="O29" s="48"/>
    </row>
    <row r="30" spans="1:15" x14ac:dyDescent="0.25">
      <c r="A30" s="3"/>
      <c r="B30" s="3"/>
      <c r="C30" s="3"/>
      <c r="D30" s="3"/>
      <c r="E30" s="3"/>
      <c r="F30" s="3"/>
      <c r="G30" s="3"/>
      <c r="H30" s="3"/>
      <c r="I30" s="3"/>
      <c r="J30" s="3"/>
      <c r="K30" s="47"/>
      <c r="L30" s="48"/>
      <c r="M30" s="48"/>
      <c r="N30" s="48"/>
      <c r="O30" s="48"/>
    </row>
    <row r="31" spans="1:15" x14ac:dyDescent="0.25">
      <c r="A31" s="3"/>
      <c r="B31" s="3"/>
      <c r="C31" s="3"/>
      <c r="D31" s="3"/>
      <c r="E31" s="3"/>
      <c r="F31" s="3"/>
      <c r="G31" s="3"/>
      <c r="H31" s="3"/>
      <c r="I31" s="3"/>
      <c r="J31" s="3"/>
      <c r="K31" s="47"/>
      <c r="L31" s="48"/>
      <c r="M31" s="48"/>
      <c r="N31" s="48"/>
      <c r="O31" s="48"/>
    </row>
    <row r="32" spans="1:15" x14ac:dyDescent="0.25">
      <c r="A32" s="3"/>
      <c r="B32" s="3"/>
      <c r="C32" s="3"/>
      <c r="D32" s="3"/>
      <c r="E32" s="3"/>
      <c r="F32" s="3"/>
      <c r="G32" s="3"/>
      <c r="H32" s="3"/>
      <c r="I32" s="3"/>
      <c r="J32" s="3"/>
      <c r="K32" s="47"/>
      <c r="L32" s="48"/>
      <c r="M32" s="48"/>
      <c r="N32" s="48"/>
      <c r="O32" s="48"/>
    </row>
    <row r="33" spans="1:15" x14ac:dyDescent="0.25">
      <c r="A33" s="3"/>
      <c r="B33" s="3"/>
      <c r="C33" s="3"/>
      <c r="D33" s="3"/>
      <c r="E33" s="3"/>
      <c r="F33" s="3"/>
      <c r="G33" s="3"/>
      <c r="H33" s="3"/>
      <c r="I33" s="3"/>
      <c r="J33" s="3"/>
      <c r="K33" s="47"/>
      <c r="L33" s="48"/>
      <c r="M33" s="48"/>
      <c r="N33" s="48"/>
      <c r="O33" s="48"/>
    </row>
    <row r="34" spans="1:15" x14ac:dyDescent="0.25">
      <c r="A34" s="3"/>
      <c r="B34" s="3"/>
      <c r="C34" s="3"/>
      <c r="D34" s="3"/>
      <c r="E34" s="3"/>
      <c r="F34" s="3"/>
      <c r="G34" s="3"/>
      <c r="H34" s="3"/>
      <c r="I34" s="3"/>
      <c r="J34" s="3"/>
      <c r="K34" s="47"/>
      <c r="L34" s="48"/>
      <c r="M34" s="48"/>
      <c r="N34" s="48"/>
      <c r="O34" s="48"/>
    </row>
    <row r="35" spans="1:15" x14ac:dyDescent="0.25">
      <c r="A35" s="3"/>
      <c r="B35" s="3"/>
      <c r="C35" s="3"/>
      <c r="D35" s="3"/>
      <c r="E35" s="3"/>
      <c r="F35" s="3"/>
      <c r="G35" s="3"/>
      <c r="H35" s="3"/>
      <c r="I35" s="3"/>
      <c r="J35" s="3"/>
      <c r="K35" s="47"/>
      <c r="L35" s="48"/>
      <c r="M35" s="48"/>
      <c r="N35" s="48"/>
      <c r="O35" s="48"/>
    </row>
    <row r="36" spans="1:15" x14ac:dyDescent="0.25">
      <c r="A36" s="3"/>
      <c r="B36" s="3"/>
      <c r="C36" s="3"/>
      <c r="D36" s="3"/>
      <c r="E36" s="3"/>
      <c r="F36" s="3"/>
      <c r="G36" s="3"/>
      <c r="H36" s="3"/>
      <c r="I36" s="3"/>
      <c r="J36" s="3"/>
      <c r="K36" s="47"/>
      <c r="L36" s="48"/>
      <c r="M36" s="48"/>
      <c r="N36" s="48"/>
      <c r="O36" s="48"/>
    </row>
    <row r="37" spans="1:15" x14ac:dyDescent="0.25">
      <c r="A37" s="3"/>
      <c r="B37" s="3"/>
      <c r="C37" s="3"/>
      <c r="D37" s="3"/>
      <c r="E37" s="3"/>
      <c r="F37" s="3"/>
      <c r="G37" s="3"/>
      <c r="H37" s="3"/>
      <c r="I37" s="3"/>
      <c r="J37" s="3"/>
      <c r="K37" s="47"/>
      <c r="L37" s="48"/>
      <c r="M37" s="48"/>
      <c r="N37" s="48"/>
      <c r="O37" s="48"/>
    </row>
    <row r="38" spans="1:15" x14ac:dyDescent="0.25">
      <c r="A38" s="3"/>
      <c r="B38" s="3"/>
      <c r="C38" s="3"/>
      <c r="D38" s="3"/>
      <c r="E38" s="3"/>
      <c r="F38" s="3"/>
      <c r="G38" s="3"/>
      <c r="H38" s="3"/>
      <c r="I38" s="3"/>
      <c r="J38" s="3"/>
      <c r="K38" s="47"/>
      <c r="L38" s="48"/>
      <c r="M38" s="48"/>
      <c r="N38" s="48"/>
      <c r="O38" s="48"/>
    </row>
    <row r="39" spans="1:15" x14ac:dyDescent="0.25">
      <c r="A39" s="3"/>
      <c r="B39" s="3"/>
      <c r="C39" s="3"/>
      <c r="D39" s="3"/>
      <c r="E39" s="3"/>
      <c r="F39" s="3"/>
      <c r="G39" s="3"/>
      <c r="H39" s="3"/>
      <c r="I39" s="3"/>
      <c r="J39" s="3"/>
      <c r="K39" s="47"/>
      <c r="L39" s="48"/>
      <c r="M39" s="48"/>
      <c r="N39" s="48"/>
      <c r="O39" s="48"/>
    </row>
    <row r="40" spans="1:15" x14ac:dyDescent="0.25">
      <c r="A40" s="3"/>
      <c r="B40" s="3"/>
      <c r="C40" s="3"/>
      <c r="D40" s="3"/>
      <c r="E40" s="3"/>
      <c r="F40" s="3"/>
      <c r="G40" s="3"/>
      <c r="H40" s="3"/>
      <c r="I40" s="3"/>
      <c r="J40" s="3"/>
      <c r="K40" s="47"/>
      <c r="L40" s="48"/>
      <c r="M40" s="48"/>
      <c r="N40" s="48"/>
      <c r="O40" s="48"/>
    </row>
    <row r="41" spans="1:15" x14ac:dyDescent="0.25">
      <c r="A41" s="3"/>
      <c r="B41" s="3"/>
      <c r="C41" s="3"/>
      <c r="D41" s="3"/>
      <c r="E41" s="3"/>
      <c r="F41" s="3"/>
      <c r="G41" s="3"/>
      <c r="H41" s="3"/>
      <c r="I41" s="3"/>
      <c r="J41" s="3"/>
      <c r="K41" s="47"/>
      <c r="L41" s="48"/>
      <c r="M41" s="48"/>
      <c r="N41" s="48"/>
      <c r="O41" s="48"/>
    </row>
    <row r="42" spans="1:15" x14ac:dyDescent="0.25">
      <c r="A42" s="3"/>
      <c r="B42" s="3"/>
      <c r="C42" s="3"/>
      <c r="D42" s="3"/>
      <c r="E42" s="3"/>
      <c r="F42" s="3"/>
      <c r="G42" s="3"/>
      <c r="H42" s="3"/>
      <c r="I42" s="3"/>
      <c r="J42" s="3"/>
    </row>
    <row r="43" spans="1:15" x14ac:dyDescent="0.25">
      <c r="A43" s="3"/>
      <c r="B43" s="3"/>
      <c r="C43" s="3"/>
      <c r="D43" s="3"/>
      <c r="E43" s="3"/>
      <c r="F43" s="3"/>
      <c r="G43" s="3"/>
      <c r="J43" s="3"/>
    </row>
    <row r="44" spans="1:15" x14ac:dyDescent="0.25">
      <c r="A44" s="3"/>
      <c r="G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6">
    <mergeCell ref="B10:E10"/>
    <mergeCell ref="B11:E11"/>
    <mergeCell ref="B12:E12"/>
    <mergeCell ref="B13:E13"/>
    <mergeCell ref="B8:E8"/>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0"/>
  <sheetViews>
    <sheetView zoomScale="40" zoomScaleNormal="40" workbookViewId="0">
      <selection sqref="A1:H26"/>
    </sheetView>
  </sheetViews>
  <sheetFormatPr defaultRowHeight="15" x14ac:dyDescent="0.25"/>
  <cols>
    <col min="1" max="1" width="3.85546875" customWidth="1"/>
    <col min="2" max="2" width="43.42578125" customWidth="1"/>
    <col min="3" max="3" width="15.42578125" customWidth="1"/>
    <col min="4" max="4" width="14.5703125" customWidth="1"/>
    <col min="5" max="7" width="57" customWidth="1"/>
  </cols>
  <sheetData>
    <row r="1" spans="1:9" ht="21" x14ac:dyDescent="0.25">
      <c r="B1" s="135" t="str">
        <f>'Training Plan-Template'!D2</f>
        <v>Food Industry Technical Professional</v>
      </c>
      <c r="C1" s="135"/>
      <c r="D1" s="135"/>
      <c r="E1" s="135"/>
      <c r="F1" s="135"/>
      <c r="G1" s="135"/>
      <c r="H1" s="135"/>
    </row>
    <row r="2" spans="1:9" s="74" customFormat="1" ht="39.75" customHeight="1" x14ac:dyDescent="0.25">
      <c r="B2" s="135" t="str">
        <f>'Training Plan-Template'!I6</f>
        <v>BSc Hons Food Industry Technical Professional Integrated Degree Apprenticeship Standard</v>
      </c>
      <c r="C2" s="135"/>
      <c r="D2" s="135"/>
      <c r="E2" s="135"/>
      <c r="F2" s="135"/>
      <c r="G2" s="135"/>
      <c r="H2" s="135"/>
    </row>
    <row r="3" spans="1:9" s="51" customFormat="1" ht="48.75" customHeight="1" x14ac:dyDescent="0.25">
      <c r="A3" s="50"/>
      <c r="B3" s="133" t="str">
        <f>'Training Plan-Template'!T4</f>
        <v>This programme is delivered over 3 years up to the gateway and then 6 months for End Point Assessment.  It is an Integrated End Point Assessment delivered as part of the degree programme, by the Training Provider. Delivery will be through on campus lectures and seminars with additional on line timetabled and self-directed learning . The employer is expected to facilitate relevant planned workplace activities to support Off The Job Training. Attendance at SHU-led mandatory teaching and assessment activities are typically: block study periods of 3 days each time and typically up to 6 times each year.  Learning will also take place through:  scientific reports; workplace audits; technical portfolios; presentations and examinations.</v>
      </c>
      <c r="C3" s="133"/>
      <c r="D3" s="133"/>
      <c r="E3" s="133"/>
      <c r="F3" s="133"/>
      <c r="G3" s="133"/>
      <c r="H3" s="50"/>
      <c r="I3" s="50"/>
    </row>
    <row r="4" spans="1:9" s="51" customFormat="1" ht="62.25" customHeight="1" x14ac:dyDescent="0.25">
      <c r="A4" s="50"/>
      <c r="B4" s="136" t="s">
        <v>157</v>
      </c>
      <c r="C4" s="136"/>
      <c r="D4" s="136"/>
      <c r="E4" s="136"/>
      <c r="F4" s="136"/>
      <c r="G4" s="136"/>
      <c r="H4" s="50"/>
      <c r="I4" s="50"/>
    </row>
    <row r="5" spans="1:9" ht="106.5" customHeight="1" x14ac:dyDescent="0.25">
      <c r="A5" s="3"/>
      <c r="B5" s="3"/>
      <c r="C5" s="90" t="s">
        <v>158</v>
      </c>
      <c r="D5" s="91" t="s">
        <v>159</v>
      </c>
      <c r="E5" s="91" t="s">
        <v>160</v>
      </c>
      <c r="F5" s="91" t="s">
        <v>161</v>
      </c>
      <c r="G5" s="92" t="s">
        <v>162</v>
      </c>
      <c r="H5" s="3"/>
      <c r="I5" s="3"/>
    </row>
    <row r="6" spans="1:9" ht="99" customHeight="1" x14ac:dyDescent="0.25">
      <c r="A6" s="114" t="s">
        <v>163</v>
      </c>
      <c r="B6" s="59" t="str">
        <f>'Training Plan-Template'!C15</f>
        <v>Reflective and Personal Development Skills</v>
      </c>
      <c r="C6" s="52">
        <f>'Training Plan-Template'!E15</f>
        <v>1</v>
      </c>
      <c r="D6" s="52">
        <f>'Training Plan-Template'!F15</f>
        <v>11</v>
      </c>
      <c r="E6" s="54" t="str">
        <f>'Training Plan-Template'!S15</f>
        <v>Support the Skills scan accuracy and the Apprentice's attempt at the Starting Point Exercise</v>
      </c>
      <c r="F6" s="54" t="str">
        <f>'Training Plan-Template'!T15</f>
        <v>Help the Apprentice to complete a Skill Scan Review in the first three weeks of the Apprenticeship.
Introduce concepts and theories to support development of reflective practice skills.</v>
      </c>
      <c r="G6" s="55" t="str">
        <f>'Training Plan-Template'!U15</f>
        <v>Confirm opportunities for WBL experiences to support the Apprentice's action plan during the Apprenticeship Progress Review. Utilising the Module STARE template</v>
      </c>
      <c r="H6" s="3"/>
      <c r="I6" s="3"/>
    </row>
    <row r="7" spans="1:9" ht="99" customHeight="1" x14ac:dyDescent="0.25">
      <c r="A7" s="114"/>
      <c r="B7" s="59" t="str">
        <f>'Training Plan-Template'!C16</f>
        <v>Work Based Review</v>
      </c>
      <c r="C7" s="52">
        <f>'Training Plan-Template'!E16</f>
        <v>1</v>
      </c>
      <c r="D7" s="52">
        <f>'Training Plan-Template'!F16</f>
        <v>11</v>
      </c>
      <c r="E7" s="54" t="str">
        <f>'Training Plan-Template'!S16</f>
        <v>Help the apprentice to identify a suitable project in the area of ethical, sustainability aspects. The project should focus on a literature review or the use of secondary data</v>
      </c>
      <c r="F7" s="54" t="str">
        <f>'Training Plan-Template'!T16</f>
        <v>Provide organisation view beyond their immediate operational role, e.g. time with key stakeholders in other operating areas, job shadowing (and commencement of rotation where possible) to permit the completion of the work based review.</v>
      </c>
      <c r="G7" s="55" t="str">
        <f>'Training Plan-Template'!U16</f>
        <v>Confirm opportunities for WBL experiences to support the Apprentice's action plan during the Apprenticeship Progress Review. Utilising the Module STAR template</v>
      </c>
      <c r="H7" s="3"/>
      <c r="I7" s="3"/>
    </row>
    <row r="8" spans="1:9" ht="99" customHeight="1" x14ac:dyDescent="0.25">
      <c r="A8" s="114"/>
      <c r="B8" s="59" t="str">
        <f>'Training Plan-Template'!C17</f>
        <v>Food Supply Chain and Management</v>
      </c>
      <c r="C8" s="52">
        <f>'Training Plan-Template'!E17</f>
        <v>3</v>
      </c>
      <c r="D8" s="52">
        <f>'Training Plan-Template'!F17</f>
        <v>5</v>
      </c>
      <c r="E8" s="54" t="str">
        <f>'Training Plan-Template'!S17</f>
        <v xml:space="preserve">
Plan shadowing &amp; communications related to supply chain - raw materials, suppliers and controls</v>
      </c>
      <c r="F8" s="54" t="str">
        <f>'Training Plan-Template'!T17</f>
        <v>Provide organisation view beyond their immediate operational role, e.g. time with key stakeholders in other operating areas, job shadowing (and commencement of rotation where possible) to permit the completion of the supply chain assessment (including traceability, raw material and supplier controls).</v>
      </c>
      <c r="G8" s="55" t="str">
        <f>'Training Plan-Template'!U17</f>
        <v xml:space="preserve">With WBL Coach review the Starting Point Exercise and develop initial KSB development targets. Support reflection in relation to supply chain and assessment work on the module.
</v>
      </c>
      <c r="H8" s="3"/>
      <c r="I8" s="3"/>
    </row>
    <row r="9" spans="1:9" ht="99" customHeight="1" x14ac:dyDescent="0.25">
      <c r="A9" s="114"/>
      <c r="B9" s="59" t="str">
        <f>'Training Plan-Template'!C18</f>
        <v>Food Composition - Microbiological Ecology and Pathogens</v>
      </c>
      <c r="C9" s="52">
        <f>'Training Plan-Template'!E18</f>
        <v>5</v>
      </c>
      <c r="D9" s="52">
        <f>'Training Plan-Template'!F18</f>
        <v>7</v>
      </c>
      <c r="E9" s="54" t="str">
        <f>'Training Plan-Template'!S18</f>
        <v>Find ways to provide opportunity to engage with microbiological analysis, hurdle control, hygiene and interpretation of results within the business - share the organisational perspective on where these learnings may be applied.</v>
      </c>
      <c r="F9" s="54" t="str">
        <f>'Training Plan-Template'!T18</f>
        <v>Find ways to provide opportunity to engage with microbiological analysis. Support the student in writing up their laboratory report</v>
      </c>
      <c r="G9" s="55" t="str">
        <f>'Training Plan-Template'!U18</f>
        <v>Work with the apprentice to provide opportunity to collect evidence for their STAR template - e.g. Work with the technical teams to understand how they use microbiology and interpretate results.</v>
      </c>
      <c r="H9" s="3"/>
      <c r="I9" s="3"/>
    </row>
    <row r="10" spans="1:9" ht="99" customHeight="1" x14ac:dyDescent="0.25">
      <c r="A10" s="114"/>
      <c r="B10" s="59" t="str">
        <f>'Training Plan-Template'!C19</f>
        <v xml:space="preserve">Food Composition -Chemistry and Nutrition  </v>
      </c>
      <c r="C10" s="52">
        <f>'Training Plan-Template'!E19</f>
        <v>7</v>
      </c>
      <c r="D10" s="52">
        <f>'Training Plan-Template'!F19</f>
        <v>10</v>
      </c>
      <c r="E10" s="54" t="str">
        <f>'Training Plan-Template'!S19</f>
        <v>Find ways to provide opportunity to engage with nutritional analysis and chemical composition within the business - share the organisational perspective on where these learnings may be applied.</v>
      </c>
      <c r="F10" s="54" t="str">
        <f>'Training Plan-Template'!T19</f>
        <v>Find ways to provide opportunity to engage with nutritional analysis and chemical composition. Support the student in writing up their laboratory report</v>
      </c>
      <c r="G10" s="55" t="str">
        <f>'Training Plan-Template'!U19</f>
        <v>Work with the apprentice to provide opportunity to collect evidence for their STAR template - e.g. Work with the process development and technical teams to understand how they identify the nutrient content in the products and therefore develop products accordingly.</v>
      </c>
      <c r="H10" s="3"/>
      <c r="I10" s="3"/>
    </row>
    <row r="11" spans="1:9" ht="99" customHeight="1" x14ac:dyDescent="0.25">
      <c r="A11" s="114"/>
      <c r="B11" s="59" t="str">
        <f>'Training Plan-Template'!C20</f>
        <v>The Physics of Heating and Cooling Foods</v>
      </c>
      <c r="C11" s="52">
        <f>'Training Plan-Template'!E20</f>
        <v>9</v>
      </c>
      <c r="D11" s="52">
        <f>'Training Plan-Template'!F20</f>
        <v>11</v>
      </c>
      <c r="E11" s="54" t="str">
        <f>'Training Plan-Template'!S20</f>
        <v>Find ways to provide opportunity to engage with the physics of heating and cooling and the management and interpretation of results within the business - share the organisational perspective on where these learnings may be applied.</v>
      </c>
      <c r="F11" s="54" t="str">
        <f>'Training Plan-Template'!T20</f>
        <v>Find ways to provide opportunity to engage with the physics of heating and cooling. Support the student in writing up their laboratory report</v>
      </c>
      <c r="G11" s="55" t="str">
        <f>'Training Plan-Template'!U20</f>
        <v>Work with the apprentice to provide opportunity to collect evidence for their STAR template - e.g. Work with the technical teams to understand how they use the physics of heating and cooling in process control.</v>
      </c>
      <c r="H11" s="3"/>
      <c r="I11" s="3"/>
    </row>
    <row r="12" spans="1:9" x14ac:dyDescent="0.25">
      <c r="A12" s="3"/>
      <c r="B12" s="56"/>
      <c r="C12" s="53"/>
      <c r="D12" s="53"/>
      <c r="E12" s="57"/>
      <c r="F12" s="57"/>
      <c r="G12" s="58"/>
      <c r="H12" s="3"/>
      <c r="I12" s="3"/>
    </row>
    <row r="13" spans="1:9" ht="106.5" customHeight="1" x14ac:dyDescent="0.25">
      <c r="A13" s="114" t="s">
        <v>164</v>
      </c>
      <c r="B13" s="59" t="str">
        <f>'Training Plan-Template'!C22</f>
        <v>Practices in Food Product Development</v>
      </c>
      <c r="C13" s="52">
        <f>'Training Plan-Template'!E22</f>
        <v>1</v>
      </c>
      <c r="D13" s="52">
        <f>'Training Plan-Template'!F22</f>
        <v>11</v>
      </c>
      <c r="E13" s="54" t="str">
        <f>'Training Plan-Template'!S22</f>
        <v>Find ways to provide opportunity to engage with product and process development within the business - share the organisational perspective on where these learnings may be applied.</v>
      </c>
      <c r="F13" s="54" t="str">
        <f>'Training Plan-Template'!T22</f>
        <v>Support the student beyond their immediate operational role, e.g. ensure that they have time with key stakeholders in other operating areas, job shadowing to permit the completion of the assessment.</v>
      </c>
      <c r="G13" s="55" t="str">
        <f>'Training Plan-Template'!U22</f>
        <v>Work with the apprentice to provide opportunity to collect evidence for their STAR template beyond the work completed for the module e.g. being involved in factory trials or a new product launch.</v>
      </c>
      <c r="H13" s="3"/>
      <c r="I13" s="3"/>
    </row>
    <row r="14" spans="1:9" ht="106.5" customHeight="1" x14ac:dyDescent="0.25">
      <c r="A14" s="114"/>
      <c r="B14" s="59" t="str">
        <f>'Training Plan-Template'!C23</f>
        <v>Reflective Skills for Professional Performance</v>
      </c>
      <c r="C14" s="52">
        <f>'Training Plan-Template'!E23</f>
        <v>1</v>
      </c>
      <c r="D14" s="52">
        <f>'Training Plan-Template'!F23</f>
        <v>11</v>
      </c>
      <c r="E14" s="54" t="str">
        <f>'Training Plan-Template'!S23</f>
        <v>Offer insight into decision making process within organisation, which feature economic factors.  Allow access and review of the business models used.
Work with the Apprentice to review their updated Skill Scan and overall progress since the start of the Apprenticeship and looking ahead to the End Point Assessment</v>
      </c>
      <c r="F14" s="54" t="str">
        <f>'Training Plan-Template'!T23</f>
        <v xml:space="preserve">Provide opportunities for Reflective and Personal Development Skills, raising self-awareness improving personal and professional interactions
Develops personal, professional and practical skills that will help Apprentices to perform better at work as they become more independent
</v>
      </c>
      <c r="G14" s="55" t="str">
        <f>'Training Plan-Template'!U23</f>
        <v>Help the Apprentice to examine the impact of their Academic and WBL, how they have been engaging in  potential mitigation strategies to manage projected legislative/regulatory  risks and opportunities to develop evidence for EPA. Confirm opportunities for WBL experiences to support the Apprentice's action plan during the Apprenticeship Progress Review. Utilising the Module STARE template</v>
      </c>
      <c r="H14" s="3"/>
      <c r="I14" s="3"/>
    </row>
    <row r="15" spans="1:9" ht="106.5" customHeight="1" x14ac:dyDescent="0.25">
      <c r="A15" s="114"/>
      <c r="B15" s="59" t="str">
        <f>'Training Plan-Template'!C24</f>
        <v>Work Based Project</v>
      </c>
      <c r="C15" s="52">
        <f>'Training Plan-Template'!E24</f>
        <v>1</v>
      </c>
      <c r="D15" s="52">
        <f>'Training Plan-Template'!F24</f>
        <v>11</v>
      </c>
      <c r="E15" s="54" t="str">
        <f>'Training Plan-Template'!S24</f>
        <v>Help the apprentice to identify a suitable project in the area of food safety. The project should focus on the collection of data to analyse and demonstrate critical evaluation</v>
      </c>
      <c r="F15" s="54" t="str">
        <f>'Training Plan-Template'!T24</f>
        <v>Provide organisation view beyond their immediate operational role, e.g. time with key stakeholders in other operating areas, job shadowing (and commencement of rotation where possible) to permit the completion data collection for the work based project.</v>
      </c>
      <c r="G15" s="55" t="str">
        <f>'Training Plan-Template'!U24</f>
        <v>Confirm opportunities for WBL experiences to support the Apprentice's action plan during the Apprenticeship Progress Review. Utilising the Module STAR template</v>
      </c>
      <c r="H15" s="3"/>
      <c r="I15" s="3"/>
    </row>
    <row r="16" spans="1:9" ht="106.5" customHeight="1" x14ac:dyDescent="0.25">
      <c r="A16" s="114"/>
      <c r="B16" s="59" t="str">
        <f>'Training Plan-Template'!C25</f>
        <v>Food Safety, HACCP and Risk Assessment</v>
      </c>
      <c r="C16" s="52">
        <f>'Training Plan-Template'!E25</f>
        <v>3</v>
      </c>
      <c r="D16" s="52">
        <f>'Training Plan-Template'!F25</f>
        <v>5</v>
      </c>
      <c r="E16" s="54" t="str">
        <f>'Training Plan-Template'!S25</f>
        <v xml:space="preserve">
Plan shadowing &amp; communications related to HACCP and risk assessment</v>
      </c>
      <c r="F16" s="54" t="str">
        <f>'Training Plan-Template'!T25</f>
        <v>Support the student beyond their immediate operational role, e.g. ensure that they have time with key stakeholders in other operating areas, job shadowing to permit the completion of the assessment.</v>
      </c>
      <c r="G16" s="55" t="str">
        <f>'Training Plan-Template'!U25</f>
        <v>Work with the apprentice to provide opportunity to collect evidence for their STAR template beyond the work completed for the module e.g. being involved in HACCP validation.</v>
      </c>
      <c r="H16" s="3"/>
      <c r="I16" s="3"/>
    </row>
    <row r="17" spans="1:9" ht="106.5" customHeight="1" x14ac:dyDescent="0.25">
      <c r="A17" s="114"/>
      <c r="B17" s="59" t="str">
        <f>'Training Plan-Template'!C26</f>
        <v>Food Conversion Ops and Packaging Technology</v>
      </c>
      <c r="C17" s="52">
        <f>'Training Plan-Template'!E26</f>
        <v>5</v>
      </c>
      <c r="D17" s="52">
        <f>'Training Plan-Template'!F26</f>
        <v>7</v>
      </c>
      <c r="E17" s="54" t="str">
        <f>'Training Plan-Template'!S26</f>
        <v>Find ways to provide opportunity to engage with food processing, packaging and hygiene controls within the business - share the organisational perspective on where these learnings may be applied.</v>
      </c>
      <c r="F17" s="54" t="str">
        <f>'Training Plan-Template'!T26</f>
        <v>Support the student beyond their immediate operational role, e.g. ensure that they have time with key stakeholders in other operating areas, job shadowing to permit the completion of the assessment.</v>
      </c>
      <c r="G17" s="55" t="str">
        <f>'Training Plan-Template'!U26</f>
        <v>Work with the apprentice to provide opportunity to collect evidence for their STAR template beyond the work completed for the module e.g. being involved in the development of a new process, new piece of equipment or similar.</v>
      </c>
      <c r="H17" s="3"/>
      <c r="I17" s="3"/>
    </row>
    <row r="18" spans="1:9" ht="106.5" customHeight="1" x14ac:dyDescent="0.25">
      <c r="A18" s="114"/>
      <c r="B18" s="59" t="str">
        <f>'Training Plan-Template'!C27</f>
        <v>Food Processing Technology</v>
      </c>
      <c r="C18" s="52">
        <f>'Training Plan-Template'!E27</f>
        <v>8</v>
      </c>
      <c r="D18" s="52">
        <f>'Training Plan-Template'!F27</f>
        <v>11</v>
      </c>
      <c r="E18" s="54" t="str">
        <f>'Training Plan-Template'!S27</f>
        <v>Find ways to provide opportunity to engage with food processing within the business - share the organisational perspective on where these learnings may be applied.</v>
      </c>
      <c r="F18" s="54" t="str">
        <f>'Training Plan-Template'!T27</f>
        <v>Support the student beyond their immediate operational role, e.g. ensure that they have time with key stakeholders in other operating areas, job shadowing to permit the completion of the assessment.</v>
      </c>
      <c r="G18" s="55" t="str">
        <f>'Training Plan-Template'!U27</f>
        <v>Work with the apprentice to provide opportunity to collect evidence for their STAR template beyond the work completed for the module e.g. being involved in process validation.</v>
      </c>
      <c r="H18" s="3"/>
      <c r="I18" s="3"/>
    </row>
    <row r="19" spans="1:9" x14ac:dyDescent="0.25">
      <c r="A19" s="3"/>
      <c r="B19" s="56"/>
      <c r="C19" s="53"/>
      <c r="D19" s="53"/>
      <c r="E19" s="57"/>
      <c r="F19" s="57"/>
      <c r="G19" s="58"/>
      <c r="H19" s="3"/>
      <c r="I19" s="3"/>
    </row>
    <row r="20" spans="1:9" ht="76.5" customHeight="1" x14ac:dyDescent="0.25">
      <c r="A20" s="114" t="s">
        <v>165</v>
      </c>
      <c r="B20" s="59" t="str">
        <f>'Training Plan-Template'!C29</f>
        <v>Food Innovation Management</v>
      </c>
      <c r="C20" s="52">
        <f>'Training Plan-Template'!E29</f>
        <v>1</v>
      </c>
      <c r="D20" s="52">
        <f>'Training Plan-Template'!F29</f>
        <v>7</v>
      </c>
      <c r="E20" s="54" t="str">
        <f>'Training Plan-Template'!S29</f>
        <v>Find ways to provide opportunity to engage with food innovation teams within the business - share the organisational perspective on where these learnings may be applied.</v>
      </c>
      <c r="F20" s="54" t="str">
        <f>'Training Plan-Template'!T29</f>
        <v>Support the student beyond their immediate operational role, to ensure time is devoted to group working with other apprentices in the cohort to complete the assessment</v>
      </c>
      <c r="G20" s="55" t="str">
        <f>'Training Plan-Template'!U29</f>
        <v>Confirm opportunities for WBL experiences to support the Apprentice's action plan during the Apprenticeship Progress Review. Utilising the Module STAR template</v>
      </c>
      <c r="H20" s="3"/>
      <c r="I20" s="3"/>
    </row>
    <row r="21" spans="1:9" ht="76.5" customHeight="1" x14ac:dyDescent="0.25">
      <c r="A21" s="114"/>
      <c r="B21" s="59" t="str">
        <f>'Training Plan-Template'!C30</f>
        <v>Food Quality Management and Labelling</v>
      </c>
      <c r="C21" s="52">
        <f>'Training Plan-Template'!E30</f>
        <v>3</v>
      </c>
      <c r="D21" s="52">
        <f>'Training Plan-Template'!F30</f>
        <v>5</v>
      </c>
      <c r="E21" s="54" t="str">
        <f>'Training Plan-Template'!S30</f>
        <v>Find ways to provide opportunity to engage with food quality management and labelling within the business - share the organisational perspective on where these learnings may be applied.</v>
      </c>
      <c r="F21" s="54" t="str">
        <f>'Training Plan-Template'!T30</f>
        <v>Support the student beyond their immediate operational role, e.g. ensure that they have time with key stakeholders in other operating areas, job shadowing to permit the completion of the assessment.</v>
      </c>
      <c r="G21" s="55" t="str">
        <f>'Training Plan-Template'!U30</f>
        <v>Confirm opportunities for WBL experiences to support the Apprentice's action plan during the Apprenticeship Progress Review. Utilising the Module STAR template.</v>
      </c>
      <c r="H21" s="3"/>
      <c r="I21" s="3"/>
    </row>
    <row r="22" spans="1:9" ht="76.5" customHeight="1" x14ac:dyDescent="0.25">
      <c r="A22" s="114"/>
      <c r="B22" s="59" t="str">
        <f>'Training Plan-Template'!C31</f>
        <v>Food Operations Management</v>
      </c>
      <c r="C22" s="52">
        <f>'Training Plan-Template'!E31</f>
        <v>5</v>
      </c>
      <c r="D22" s="52">
        <f>'Training Plan-Template'!F31</f>
        <v>7</v>
      </c>
      <c r="E22" s="54" t="str">
        <f>'Training Plan-Template'!S31</f>
        <v>Find ways to provide opportunity to engage with food operation within the business - share the organisational perspective on where these learnings may be applied.</v>
      </c>
      <c r="F22" s="54" t="str">
        <f>'Training Plan-Template'!T31</f>
        <v>Support the student beyond their immediate operational role, e.g. ensure that they have time with key stakeholders in other operating areas, job shadowing to permit the completion of the assessment.</v>
      </c>
      <c r="G22" s="55" t="str">
        <f>'Training Plan-Template'!U31</f>
        <v>Confirm opportunities for WBL experiences to support the Apprentice's action plan during the Apprenticeship Progress Review. Utilising the Module STAR template</v>
      </c>
      <c r="H22" s="3"/>
      <c r="I22" s="3"/>
    </row>
    <row r="23" spans="1:9" ht="76.5" customHeight="1" x14ac:dyDescent="0.25">
      <c r="A23" s="114"/>
      <c r="B23" s="100" t="str">
        <f>'Training Plan-Template'!C32</f>
        <v>Professional Review and Future Planning</v>
      </c>
      <c r="C23" s="52">
        <f>'Training Plan-Template'!E32</f>
        <v>1</v>
      </c>
      <c r="D23" s="52">
        <f>'Training Plan-Template'!F32</f>
        <v>7</v>
      </c>
      <c r="E23" s="54" t="str">
        <f>'Training Plan-Template'!S32</f>
        <v>Support the Apprentice's review of their revised Skill Scan to gauge progress from the start of the Apprenticeship and readiness for End Point Assessment
Continue to review and explore business opportunities explore options for End Point Assessment projects.</v>
      </c>
      <c r="F23" s="54" t="str">
        <f>'Training Plan-Template'!T32</f>
        <v xml:space="preserve">Support the Apprentice as they develop autonomy and responsibility.  Facilitate additional experience for unmet KSBs. Use APRs to discuss the impact of final projects &amp; career progression.
</v>
      </c>
      <c r="G23" s="55" t="str">
        <f>'Training Plan-Template'!U32</f>
        <v>Support progress through Gateway process and continue to mentor the Apprentice towards successful career development.</v>
      </c>
      <c r="H23" s="3"/>
      <c r="I23" s="3"/>
    </row>
    <row r="24" spans="1:9" ht="76.5" customHeight="1" x14ac:dyDescent="0.25">
      <c r="A24" s="114"/>
      <c r="B24" s="99" t="str">
        <f>'Training Plan-Template'!C33</f>
        <v>Work Based Investigation 
(not included in OTJT calc)</v>
      </c>
      <c r="C24" s="52">
        <f>'Training Plan-Template'!E33</f>
        <v>8</v>
      </c>
      <c r="D24" s="52">
        <f>'Training Plan-Template'!F33</f>
        <v>12</v>
      </c>
      <c r="E24" s="54" t="str">
        <f>'Training Plan-Template'!S33</f>
        <v xml:space="preserve">Ensure progress through Gateway
</v>
      </c>
      <c r="F24" s="54" t="str">
        <f>'Training Plan-Template'!T33</f>
        <v>Support the apprentice, as they deliver the EPA project.</v>
      </c>
      <c r="G24" s="55" t="str">
        <f>'Training Plan-Template'!U33</f>
        <v>Use APRs to provide support during EPA and consider career progression.</v>
      </c>
      <c r="H24" s="3"/>
      <c r="I24" s="3"/>
    </row>
    <row r="25" spans="1:9" x14ac:dyDescent="0.25">
      <c r="A25" s="3"/>
      <c r="B25" s="93"/>
      <c r="C25" s="94"/>
      <c r="D25" s="94"/>
      <c r="E25" s="95"/>
      <c r="F25" s="95"/>
      <c r="G25" s="96"/>
      <c r="H25" s="3"/>
      <c r="I25" s="3"/>
    </row>
    <row r="26" spans="1:9" ht="38.450000000000003" customHeight="1"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H30" s="3"/>
      <c r="I30" s="3"/>
    </row>
  </sheetData>
  <mergeCells count="7">
    <mergeCell ref="B1:H1"/>
    <mergeCell ref="B2:H2"/>
    <mergeCell ref="A20:A24"/>
    <mergeCell ref="A13:A18"/>
    <mergeCell ref="A6:A11"/>
    <mergeCell ref="B3:G3"/>
    <mergeCell ref="B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21EE5F82-D799-4B0C-A23F-DC86BEEC9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2022-11-18T16:07:24Z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