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Process Documents\Onboarding\Training Plans\AIIR\"/>
    </mc:Choice>
  </mc:AlternateContent>
  <xr:revisionPtr revIDLastSave="0" documentId="13_ncr:1_{3B2FE68C-DBF7-4880-B6B5-133A285A757F}"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Page'!$A$1:$H$23</definedName>
    <definedName name="_xlnm.Print_Area" localSheetId="1">'OTJT breakdown &amp; Pie chart'!$A$1:$J$42</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4" l="1"/>
  <c r="P31" i="12"/>
  <c r="O31" i="12"/>
  <c r="N31" i="12"/>
  <c r="M31" i="12"/>
  <c r="L31" i="12"/>
  <c r="K31" i="12"/>
  <c r="J31" i="12"/>
  <c r="I30" i="12"/>
  <c r="I10" i="12"/>
  <c r="B3" i="14"/>
  <c r="F2" i="10"/>
  <c r="F1" i="10"/>
  <c r="G21" i="14"/>
  <c r="B8" i="14"/>
  <c r="C8" i="14"/>
  <c r="D8" i="14"/>
  <c r="E8" i="14"/>
  <c r="F8" i="14"/>
  <c r="G8" i="14"/>
  <c r="B9" i="14"/>
  <c r="C9" i="14"/>
  <c r="D9" i="14"/>
  <c r="E9" i="14"/>
  <c r="F9" i="14"/>
  <c r="G9" i="14"/>
  <c r="B10" i="14"/>
  <c r="C10" i="14"/>
  <c r="D10" i="14"/>
  <c r="E10" i="14"/>
  <c r="F10" i="14"/>
  <c r="G10" i="14"/>
  <c r="B11" i="14"/>
  <c r="C11" i="14"/>
  <c r="D11" i="14"/>
  <c r="E11" i="14"/>
  <c r="F11" i="14"/>
  <c r="G11" i="14"/>
  <c r="B13" i="14"/>
  <c r="C13" i="14"/>
  <c r="D13" i="14"/>
  <c r="E13" i="14"/>
  <c r="F13" i="14"/>
  <c r="G13" i="14"/>
  <c r="B14" i="14"/>
  <c r="C14" i="14"/>
  <c r="D14" i="14"/>
  <c r="E14" i="14"/>
  <c r="F14" i="14"/>
  <c r="G14" i="14"/>
  <c r="B15" i="14"/>
  <c r="C15" i="14"/>
  <c r="D15" i="14"/>
  <c r="E15" i="14"/>
  <c r="F15" i="14"/>
  <c r="G15" i="14"/>
  <c r="B16" i="14"/>
  <c r="C16" i="14"/>
  <c r="D16" i="14"/>
  <c r="E16" i="14"/>
  <c r="F16" i="14"/>
  <c r="G16" i="14"/>
  <c r="B17" i="14"/>
  <c r="C17" i="14"/>
  <c r="D17" i="14"/>
  <c r="E17" i="14"/>
  <c r="F17" i="14"/>
  <c r="G17" i="14"/>
  <c r="B19" i="14"/>
  <c r="C19" i="14"/>
  <c r="D19" i="14"/>
  <c r="E19" i="14"/>
  <c r="F19" i="14"/>
  <c r="G19" i="14"/>
  <c r="B20" i="14"/>
  <c r="C20" i="14"/>
  <c r="D20" i="14"/>
  <c r="E20" i="14"/>
  <c r="F20" i="14"/>
  <c r="G20" i="14"/>
  <c r="B21" i="14"/>
  <c r="C21" i="14"/>
  <c r="D21" i="14"/>
  <c r="E21" i="14"/>
  <c r="F21" i="14"/>
  <c r="B7" i="14"/>
  <c r="G7" i="14"/>
  <c r="F7" i="14"/>
  <c r="E7" i="14"/>
  <c r="D7" i="14"/>
  <c r="C7" i="14"/>
  <c r="B2" i="14"/>
  <c r="B1" i="14"/>
  <c r="I29" i="12"/>
  <c r="I26" i="12"/>
  <c r="I25" i="12"/>
  <c r="I23" i="12"/>
  <c r="I22" i="12"/>
  <c r="I17" i="12"/>
  <c r="I16" i="12"/>
  <c r="L10" i="10"/>
  <c r="L9" i="10"/>
  <c r="L8" i="10"/>
  <c r="L3" i="10"/>
  <c r="L4" i="10"/>
  <c r="L5" i="10"/>
  <c r="L6" i="10"/>
  <c r="L7" i="10"/>
  <c r="L2" i="10"/>
  <c r="F5" i="10"/>
  <c r="F9" i="10"/>
  <c r="M3" i="10" s="1"/>
  <c r="F10" i="10"/>
  <c r="M4" i="10" s="1"/>
  <c r="F11" i="10"/>
  <c r="M5" i="10" s="1"/>
  <c r="F12" i="10"/>
  <c r="M6" i="10" s="1"/>
  <c r="F13" i="10"/>
  <c r="M7" i="10" s="1"/>
  <c r="I8" i="10"/>
  <c r="M8" i="10" s="1"/>
  <c r="F8" i="10"/>
  <c r="M2" i="10" s="1"/>
  <c r="I28" i="12" l="1"/>
  <c r="I18" i="12"/>
  <c r="I24" i="12"/>
  <c r="I20" i="12"/>
  <c r="I19" i="12"/>
  <c r="F4" i="10"/>
  <c r="F6" i="10" s="1"/>
  <c r="Q28" i="12"/>
  <c r="R20" i="12"/>
  <c r="Q24" i="12" l="1"/>
  <c r="R24" i="12"/>
  <c r="R28" i="12"/>
  <c r="Q20" i="12"/>
  <c r="R19" i="12"/>
  <c r="Q19" i="12"/>
  <c r="I31" i="12"/>
  <c r="I11" i="12" s="1"/>
  <c r="R18" i="12"/>
  <c r="R31" i="12" s="1"/>
  <c r="I10" i="10"/>
  <c r="M10" i="10"/>
  <c r="Q18" i="12"/>
  <c r="Q31" i="12" s="1"/>
  <c r="I9" i="10" l="1"/>
  <c r="M9" i="10" s="1"/>
</calcChain>
</file>

<file path=xl/sharedStrings.xml><?xml version="1.0" encoding="utf-8"?>
<sst xmlns="http://schemas.openxmlformats.org/spreadsheetml/2006/main" count="178" uniqueCount="148">
  <si>
    <t>Apprentideship Training Plan for:</t>
  </si>
  <si>
    <t>Digital and Technology Solutions Professional</t>
  </si>
  <si>
    <t>https://www.instituteforapprenticeships.org/apprenticeship-standards/digital-and-technology-solutions-professional-integrated-degree-v1-1</t>
  </si>
  <si>
    <t>ITC</t>
  </si>
  <si>
    <t>https://www.instituteforapprenticeships.org/media/1073/digital_and_technology_solutions_professional.pdf</t>
  </si>
  <si>
    <t>Level of Delivery and EPA</t>
  </si>
  <si>
    <t>The apprenticeship is usually delivered over three years and includes an Integrated End Point Assessmnt delivered by the Training Provider.
However, every apprentice is different and it will depend on their previous experience.
Participants typically attend University for a five-day block, three times per year, although in the final year this decreases to one five-day block when the major in-company project is underway and learners are most valuable to industries.
At the start of the course, learners will attend University on a full-time basis for a 12 week ‘boot-camp’ period. This is intended to provide learners with the foundations to become digital professionals and begin work within industry.
It is anticipated that employers will need to allow learners half a day of study time per week, per module, in addition to the on-site teaching at Sheffield Hallam University.
The final assessment consists of a final work-based investigation and report to ensure that the apprentice is ready to join the profession with full occupational competence.</t>
  </si>
  <si>
    <t>Colour coding key for Mapping Modules to the KSBs</t>
  </si>
  <si>
    <t>Mandatory Components:</t>
  </si>
  <si>
    <t>BSc (Hons) in Digital &amp; Technology Solutions</t>
  </si>
  <si>
    <t>Strong Direct Relationship</t>
  </si>
  <si>
    <t>Definite but lesser focus</t>
  </si>
  <si>
    <t>Relevant but more contextual learning</t>
  </si>
  <si>
    <t>Duration of practical programme (months)</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</si>
  <si>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</si>
  <si>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</si>
  <si>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</si>
  <si>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</si>
  <si>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</si>
  <si>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</si>
  <si>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</si>
  <si>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</si>
  <si>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</si>
  <si>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</si>
  <si>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</si>
  <si>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</si>
  <si>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</si>
  <si>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</si>
  <si>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</si>
  <si>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</si>
  <si>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</si>
  <si>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 / Applied Learning in Work Place
- to meet Module Assessment</t>
  </si>
  <si>
    <t>Time during working day to focus on assessment preparation</t>
  </si>
  <si>
    <t>Employer-led Training activities (including experiential and project based learning)</t>
  </si>
  <si>
    <r>
      <rPr>
        <b/>
        <sz val="11"/>
        <color theme="1"/>
        <rFont val="Calibri"/>
        <family val="2"/>
        <scheme val="minor"/>
      </rPr>
      <t>Employer-Led Training Plan</t>
    </r>
    <r>
      <rPr>
        <sz val="11"/>
        <color theme="1"/>
        <rFont val="Calibri"/>
        <family val="2"/>
        <scheme val="minor"/>
      </rPr>
      <t xml:space="preserve"> (including requirements for Gateway and/or EPA)
Before, during, after this module, what are the minimum commitment from employer in this Training Plan to meet the WBL Asessment  of the module and progress beyond towards EPA
What do we expect the employer to do to support a KSB-integrated curriculum and its asesment?
Take into account the variation in employer size and type
</t>
    </r>
  </si>
  <si>
    <t>... is able to critically analyse a business domain in order to identify the role of information systems, highlight issues and identify opportunities for improvement through evaluating information systems in relation to their intended purpose and effectiveness.</t>
  </si>
  <si>
    <t>... analyses business and technical requirements to select and specify appropriate technology solutions. Designs, implements, tests, and debugs software to meet requirements using contemporary methods including agile development. Manages the development and assurance of software artefacts applying secure development practises to ensure system resilience. Configures and deploys solutions to end users.</t>
  </si>
  <si>
    <t>... identifies organisational information requirements and can model data solutions using conceptual data modelling techniques, developing data models and solutions. Is able to implement a database solution using an industry standard database management system (DBMS). Can perform database administration tasks and is cognisant of the key concepts of data quality and data security. Is able to manage data effectively and undertake data analysis.</t>
  </si>
  <si>
    <t>... is able to undertake a security risk assessment for a simple system and propose remediation advice. Can identify, analyse and evaluate security threats and hazards to planned and installed information systems or services (e.g. Cloud services).</t>
  </si>
  <si>
    <t xml:space="preserve">... can apply organisational theory, change management, marketing, strategic practice, human resource management and IT service management to technology solutions development. Develops well-reasoned investment insights
</t>
  </si>
  <si>
    <t>... follows a systematic methodology for initiating, planning, executing, controlling, and closing projects. Applies industry standard processes, methods, techniques and tools to manage technology solutions projects. Is able to manage a project (typically less than six months, no inter-dependency with other projects and no strategic impact) including identifying and resolving deviations and the management of problems and escalation processes.</t>
  </si>
  <si>
    <t>... can plan, design and manage computer networks with an overall focus on the services and capabilities that network infrastructure solutions enable in an organisational context. Identifies network security risks and their remediation.</t>
  </si>
  <si>
    <t>... is able to perform technical process improvement tasks in a range of environments to solve business problems.</t>
  </si>
  <si>
    <t>... is able to present optimised solutions to improve business processes and workflows through improved technology.</t>
  </si>
  <si>
    <t>... is able to recommend options based upon risks, costs/benefits, and impact on other business processes.</t>
  </si>
  <si>
    <t>... is able to participate in walk-throughs from IT, to identify and document key risks within a client’s organisation.</t>
  </si>
  <si>
    <t>... is able to support training of end-users in preparation for system activation.</t>
  </si>
  <si>
    <t>... is able to evaluate the success of a new system, process, initiative, etc.</t>
  </si>
  <si>
    <t>... why technology is important to business and society.</t>
  </si>
  <si>
    <t>... the technology, people, and organisational components of information systems.</t>
  </si>
  <si>
    <t>... the alignment between organisational strategy and technology strategy.</t>
  </si>
  <si>
    <t>... how business exploits technology solutions for competitive advantage vs. necessity.</t>
  </si>
  <si>
    <t>... the value of technology systems investments and how to formulate a business case for a new technology solution, including estimation of both costs and benefits.</t>
  </si>
  <si>
    <t>... how to conduct system/business process analysis.</t>
  </si>
  <si>
    <t>... how strategic decisions are made concerning acquiring technology solutions resources and capabilities including the ability to evaluate the different sourcing options.</t>
  </si>
  <si>
    <t>... the various functions and activities related to technology solutions within an organisation, including the role of the CIO, and managing and developing technology solutions professionals.</t>
  </si>
  <si>
    <t>... contemporary techniques for design, developing, testing, correcting, deploying and documenting software systems from specifications, using agreed standards and tools.</t>
  </si>
  <si>
    <t>... the role and position of legacy technology systems in organisations and how new technology environments interface and integrate with them.</t>
  </si>
  <si>
    <t>... software design approaches &amp; patterns and how to interpret and implement a given design.</t>
  </si>
  <si>
    <t>... how to develop and implement a data model and data solution.</t>
  </si>
  <si>
    <t>... the role of data management systems in managing organisational data and information.</t>
  </si>
  <si>
    <t>... how to identify and characterise different threats, hazards and vulnerabilities, conducting a risk assessment and managing risk.</t>
  </si>
  <si>
    <t>... the common vulnerabilities in computer networks and systems including un-secure coding and unprotected networks</t>
  </si>
  <si>
    <t>... the role of service management frameworks in an organisation</t>
  </si>
  <si>
    <t>... the fundamental building blocks (e.g. routers, switches, hubs, storage, transmission) and typical architectures (e.g. server/client, hub/spoke) of computers networks and the Internet</t>
  </si>
  <si>
    <t>how to roll out a technology solutions project accurately consistent with business need</t>
  </si>
  <si>
    <t>the issues of quality, cost and time concerned with project implementation, including contractual obligations and resource constraints</t>
  </si>
  <si>
    <t>how teams work effectively to produce technology solutions</t>
  </si>
  <si>
    <t>the different approaches for managing projects in an IT environment</t>
  </si>
  <si>
    <t>the main features of standard network protocols including https, HTTP, SMTP, SNMP, TCP, IP, etc</t>
  </si>
  <si>
    <t>the main issues that affect network performance and the issues that may arise in the day to day operation of the networks</t>
  </si>
  <si>
    <t>... how consulting ties into project management, business analysis and business management.</t>
  </si>
  <si>
    <t>... the barriers to solving problems or maximising opportunities.</t>
  </si>
  <si>
    <t>... how to present recommendations and influence action.</t>
  </si>
  <si>
    <t>... the different structured process approaches for digital technology consulting.</t>
  </si>
  <si>
    <t>... how to frame / define business problems objectively before solving them.</t>
  </si>
  <si>
    <t>... how to discover hidden requirements using probing techniques to establish trust, using open and closed questions effectively, and avoiding leading questions.</t>
  </si>
  <si>
    <t>... is fluent in written communications and able to articulate complex issues.</t>
  </si>
  <si>
    <t>... makes concise, engaging and well-structured verbal presentations, arguments and explanations.</t>
  </si>
  <si>
    <t>... is able to deal with different, competing interests within and outside the organisation with excellent negotiation skills.</t>
  </si>
  <si>
    <t>... is able to identify the preferences, motivations, strengths and limitations of other people and apply these insights to work more effectively with and motivate others.</t>
  </si>
  <si>
    <t>... is competent in active listening and in leading, influencing and persuading others.</t>
  </si>
  <si>
    <t>... is able to give and receive feedback constructively and incorporate it into his/her own development and life-long learning.</t>
  </si>
  <si>
    <t>... applies analytical and critical thinking skills to Technology Solutions development and to systematically analyse and apply structured problem solving techniques to complex systems and situations.</t>
  </si>
  <si>
    <t>... is able to put forward, demonstrate value and gain commitment to a moderately complex technology-oriented solution, demonstrating understanding of business need, using open questions and summarising skills and basic negotiating skills.</t>
  </si>
  <si>
    <t>... is able to conduct effective research, using literature and other media, into IT and business related topics.</t>
  </si>
  <si>
    <t>... has demonstrated that they have mastered basic business disciplines, ethics and courtesies, demonstrating timeliness and focus when faced with distractions and the ability to complete tasks to a deadline with high quality.</t>
  </si>
  <si>
    <t>... has a flexible attitude.</t>
  </si>
  <si>
    <t>... is able to perform under pressure.</t>
  </si>
  <si>
    <t>... has a thorough approach to work.</t>
  </si>
  <si>
    <t>... is able to think logically and has a creative approach to problem solving.</t>
  </si>
  <si>
    <t>BEFORE</t>
  </si>
  <si>
    <t>DURING</t>
  </si>
  <si>
    <t>AFTER</t>
  </si>
  <si>
    <t>Work-based Review</t>
  </si>
  <si>
    <t>Undertake the pre-reading and prepration suggested on Black Board.</t>
  </si>
  <si>
    <t xml:space="preserve">Complete the tasks suggested within the tutorial sessions and widen your understanding of the domain, in preparation for the up and coming assessments. </t>
  </si>
  <si>
    <t>Assist the learners in expanding their knowledge of the domain, become aware of the relationships between each of the modules and discuss with peers and colleagues. Finally, assist with reporting their understanding within their KSB's.</t>
  </si>
  <si>
    <t xml:space="preserve">Systems Analysis &amp; Design
</t>
  </si>
  <si>
    <t>Programming Fundamentals</t>
  </si>
  <si>
    <t>Undertake the pre-reading, installation and configuration suggested on Black Board.</t>
  </si>
  <si>
    <t>Reflective &amp; Personal Development Skills</t>
  </si>
  <si>
    <t>Support the Skills scan accuracy and the Apprentice's attempt at the Starting Point Exercise</t>
  </si>
  <si>
    <t>Help the Apprentice to complete a Skill Scan Review in the first three weeks of the Apprenticeship.
Introduce concepts and theories to support development of reflective practice skills.</t>
  </si>
  <si>
    <t>Confirm opportunities for WBL experiences to support the Apprentice's action plan during the Apprenticeship Progress Review. Utilising the Module STARE template</t>
  </si>
  <si>
    <t>Introduction to Computer and Information Security</t>
  </si>
  <si>
    <t>Level 5</t>
  </si>
  <si>
    <t>Database Administration &amp; Security</t>
  </si>
  <si>
    <t>Undertake the pre-reading and prepration suggested on Black Board. Then discuss with peers and work colleagues to gain a better understanding.</t>
  </si>
  <si>
    <t>Suport the learner in their understanding.</t>
  </si>
  <si>
    <t>Reflective Skills for Professional Performance</t>
  </si>
  <si>
    <t>Work with the Apprentice to review their updated Skill Scan and overall progress since the start of the Apprenticeship and looking ahead to the End Point Assessment</t>
  </si>
  <si>
    <t>Provide opportunities for Reflective and Personal Development Skills, raising self-awareness improving personal and professional interactions
Develops personal, professional and practical skills that will help Apprentices to perform better at work as they become more independent</t>
  </si>
  <si>
    <t>Update the Apprentices Action Plans to respond to gap analysis and provide targets for the final stage of study, including the identification of key projects required in the final stages with an eye on the End Point Assesment.</t>
  </si>
  <si>
    <t>Work-based Project</t>
  </si>
  <si>
    <t>Discuss with learner the learning materials to ensure they have a comprehensive understanding of what is required and suggest an activity within the establishment that will fulfil this requirement.</t>
  </si>
  <si>
    <t>Provide the opportunity for the learner to express their understanding and  guide them while challeging any of their misconseptions, in a constructive manor, providing guidence where required.</t>
  </si>
  <si>
    <t>Suggest and discuss with the learners possible enhancements to their submission.</t>
  </si>
  <si>
    <t>Business Analysis for Enterprise Systems</t>
  </si>
  <si>
    <t>Discuss with learner the learning materials to ensure they have a comprehensive understanding of what is required, also show appropriate example/s within the company.</t>
  </si>
  <si>
    <t>Suport the learner in their understanding and where required guide them.</t>
  </si>
  <si>
    <t>IT Infrastructure and Emerging Technologies</t>
  </si>
  <si>
    <t>Strategic Communications with Data Infrastructures</t>
  </si>
  <si>
    <t>Suggest and discuss with the learners possible enhancements to their creation.</t>
  </si>
  <si>
    <t>Level 6</t>
  </si>
  <si>
    <t>Reflective Practice for Apprentice Professional Development</t>
  </si>
  <si>
    <r>
      <rPr>
        <sz val="11"/>
        <color rgb="FFFF0000"/>
        <rFont val="Calibri"/>
        <family val="2"/>
      </rPr>
      <t xml:space="preserve">Support the Apprentice's review of their revised Skill Scan to gauge progress from the start of the Apprenticeship and readiness for End Point Assesment
</t>
    </r>
    <r>
      <rPr>
        <sz val="11"/>
        <color rgb="FF000000"/>
        <rFont val="Calibri"/>
        <family val="2"/>
      </rPr>
      <t>Discuss with the learner an area of research that would be of interest to them and your company. That when undertaken would be of a gain to the company and them, e..g., knowledge and / or financial gain.</t>
    </r>
  </si>
  <si>
    <t>Assist with the development of the learners PID based on your discussions with your learner in preparation for the EPA Module</t>
  </si>
  <si>
    <r>
      <rPr>
        <sz val="11"/>
        <color rgb="FF000000"/>
        <rFont val="Calibri"/>
        <family val="2"/>
      </rPr>
      <t xml:space="preserve">Assist in refining and widening the learners knowledge and understanding of your chosen domaim of research.
</t>
    </r>
    <r>
      <rPr>
        <sz val="11"/>
        <color rgb="FFFF0000"/>
        <rFont val="Calibri"/>
        <family val="2"/>
      </rPr>
      <t>Support progress through Gateway process and contnue to mentor the Apprentice towards succesful career development.</t>
    </r>
  </si>
  <si>
    <t>Work-based Investigation</t>
  </si>
  <si>
    <t>Support the learner in reading journals, articles, books and peer review papers on the chosen domain of research and ensure they document the literture reviewed.</t>
  </si>
  <si>
    <t>Assist in undetaking a comprehensive investigation into your particular chosen domain and report this in the form of a report. Giude the learner in reflect on their overall learning.</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</si>
  <si>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</si>
  <si>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</si>
  <si>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</si>
  <si>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</si>
  <si>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</si>
  <si>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</si>
  <si>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</si>
  <si>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</si>
  <si>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</si>
  <si>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</si>
  <si>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</si>
  <si>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</si>
  <si>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</si>
  <si>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4"/>
        <color rgb="FFFFFFFF"/>
        <rFont val="Calibri"/>
        <family val="2"/>
        <scheme val="minor"/>
      </rPr>
      <t>before</t>
    </r>
    <r>
      <rPr>
        <b/>
        <sz val="14"/>
        <color rgb="FFFFFFFF"/>
        <rFont val="Calibri"/>
        <family val="2"/>
        <scheme val="minor"/>
      </rPr>
      <t xml:space="preserve"> modules</t>
    </r>
  </si>
  <si>
    <r>
      <t xml:space="preserve">Employer-led activities </t>
    </r>
    <r>
      <rPr>
        <b/>
        <i/>
        <sz val="14"/>
        <color rgb="FFFFFFFF"/>
        <rFont val="Calibri"/>
        <family val="2"/>
        <scheme val="minor"/>
      </rPr>
      <t>during</t>
    </r>
    <r>
      <rPr>
        <b/>
        <sz val="14"/>
        <color rgb="FFFFFFFF"/>
        <rFont val="Calibri"/>
        <family val="2"/>
        <scheme val="minor"/>
      </rPr>
      <t xml:space="preserve"> modules</t>
    </r>
  </si>
  <si>
    <r>
      <t xml:space="preserve">Employer-led activities </t>
    </r>
    <r>
      <rPr>
        <b/>
        <i/>
        <sz val="14"/>
        <color rgb="FFFFFFFF"/>
        <rFont val="Calibri"/>
        <family val="2"/>
        <scheme val="minor"/>
      </rPr>
      <t>after</t>
    </r>
    <r>
      <rPr>
        <b/>
        <sz val="14"/>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</si>
</sst>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6"/>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sz val="11"/>
      <color rgb="FF006100"/>
      <name val="Calibri"/>
      <family val="2"/>
      <scheme val="minor"/>
    </font>
    <font>
      <u/>
      <sz val="11"/>
      <color theme="10"/>
      <name val="Calibri"/>
      <family val="2"/>
      <scheme val="minor"/>
    </font>
    <font>
      <u/>
      <sz val="14"/>
      <color theme="10"/>
      <name val="Calibri"/>
      <family val="2"/>
      <scheme val="minor"/>
    </font>
    <font>
      <sz val="11"/>
      <color theme="1"/>
      <name val="Arial"/>
      <family val="2"/>
    </font>
    <font>
      <b/>
      <sz val="11"/>
      <color rgb="FF000000"/>
      <name val="Arial"/>
      <family val="2"/>
    </font>
    <font>
      <b/>
      <i/>
      <sz val="11"/>
      <color rgb="FF000000"/>
      <name val="Arial"/>
      <family val="2"/>
    </font>
    <font>
      <b/>
      <sz val="11"/>
      <name val="Arial"/>
      <family val="2"/>
    </font>
    <font>
      <b/>
      <sz val="16"/>
      <color rgb="FF000000"/>
      <name val="Arial"/>
      <family val="2"/>
    </font>
    <font>
      <b/>
      <sz val="16"/>
      <color theme="1"/>
      <name val="Arial"/>
      <family val="2"/>
    </font>
    <font>
      <sz val="11"/>
      <color rgb="FF9C6500"/>
      <name val="Calibri"/>
      <family val="2"/>
      <scheme val="minor"/>
    </font>
    <font>
      <sz val="16"/>
      <color theme="1"/>
      <name val="Arial"/>
      <family val="2"/>
    </font>
    <font>
      <sz val="16"/>
      <color rgb="FF000000"/>
      <name val="Arial"/>
      <family val="2"/>
    </font>
    <font>
      <b/>
      <sz val="14"/>
      <color rgb="FFFFFFFF"/>
      <name val="Calibri"/>
      <family val="2"/>
    </font>
    <font>
      <b/>
      <sz val="14"/>
      <color rgb="FFFFFFFF"/>
      <name val="Calibri"/>
      <family val="2"/>
      <scheme val="minor"/>
    </font>
    <font>
      <b/>
      <i/>
      <sz val="14"/>
      <color rgb="FFFFFFFF"/>
      <name val="Calibri"/>
      <family val="2"/>
      <scheme val="minor"/>
    </font>
    <font>
      <sz val="11"/>
      <color rgb="FFFF0000"/>
      <name val="Calibri"/>
      <family val="2"/>
    </font>
    <font>
      <sz val="11"/>
      <color rgb="FF000000"/>
      <name val="Calibri"/>
      <family val="2"/>
    </font>
    <font>
      <sz val="12"/>
      <color rgb="FF000000"/>
      <name val="Calibri"/>
      <family val="2"/>
    </font>
    <font>
      <b/>
      <sz val="14"/>
      <color rgb="FF000000"/>
      <name val="Calibri"/>
      <family val="2"/>
    </font>
    <font>
      <sz val="14"/>
      <color rgb="FF000000"/>
      <name val="Calibri"/>
      <family val="2"/>
    </font>
  </fonts>
  <fills count="27">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C6EFCE"/>
      </patternFill>
    </fill>
    <fill>
      <patternFill patternType="solid">
        <fgColor rgb="FFFFEB9C"/>
      </patternFill>
    </fill>
    <fill>
      <patternFill patternType="solid">
        <fgColor rgb="FFFFFFFF"/>
        <bgColor indexed="64"/>
      </patternFill>
    </fill>
    <fill>
      <patternFill patternType="solid">
        <fgColor rgb="FFD9D9D9"/>
        <bgColor rgb="FF000000"/>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
      <patternFill patternType="solid">
        <fgColor rgb="FFF2F2F2"/>
        <bgColor indexed="64"/>
      </patternFill>
    </fill>
  </fills>
  <borders count="58">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style="dashed">
        <color indexed="64"/>
      </left>
      <right style="thin">
        <color indexed="64"/>
      </right>
      <top/>
      <bottom style="dashed">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indexed="64"/>
      </left>
      <right style="thin">
        <color indexed="64"/>
      </right>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dashed">
        <color indexed="64"/>
      </bottom>
      <diagonal/>
    </border>
    <border>
      <left/>
      <right style="thin">
        <color rgb="FF000000"/>
      </right>
      <top/>
      <bottom style="dashed">
        <color indexed="64"/>
      </bottom>
      <diagonal/>
    </border>
    <border>
      <left style="thin">
        <color rgb="FF000000"/>
      </left>
      <right/>
      <top style="dashed">
        <color indexed="64"/>
      </top>
      <bottom style="dashed">
        <color indexed="64"/>
      </bottom>
      <diagonal/>
    </border>
    <border>
      <left/>
      <right style="thin">
        <color rgb="FF000000"/>
      </right>
      <top style="dashed">
        <color indexed="64"/>
      </top>
      <bottom style="dashed">
        <color indexed="64"/>
      </bottom>
      <diagonal/>
    </border>
    <border>
      <left style="thin">
        <color rgb="FF000000"/>
      </left>
      <right/>
      <top style="dashed">
        <color indexed="64"/>
      </top>
      <bottom style="thin">
        <color rgb="FF000000"/>
      </bottom>
      <diagonal/>
    </border>
    <border>
      <left/>
      <right/>
      <top style="dashed">
        <color indexed="64"/>
      </top>
      <bottom style="thin">
        <color rgb="FF000000"/>
      </bottom>
      <diagonal/>
    </border>
    <border>
      <left/>
      <right style="thin">
        <color rgb="FF000000"/>
      </right>
      <top style="dashed">
        <color indexed="64"/>
      </top>
      <bottom style="thin">
        <color rgb="FF000000"/>
      </bottom>
      <diagonal/>
    </border>
  </borders>
  <cellStyleXfs count="4">
    <xf numFmtId="0" fontId="0" fillId="0" borderId="0"/>
    <xf numFmtId="0" fontId="19" fillId="18" borderId="0" applyNumberFormat="0" applyBorder="0" applyAlignment="0" applyProtection="0"/>
    <xf numFmtId="0" fontId="20" fillId="0" borderId="0" applyNumberFormat="0" applyFill="0" applyBorder="0" applyAlignment="0" applyProtection="0"/>
    <xf numFmtId="0" fontId="28" fillId="19" borderId="0" applyNumberFormat="0" applyBorder="0" applyAlignment="0" applyProtection="0"/>
  </cellStyleXfs>
  <cellXfs count="163">
    <xf numFmtId="0" fontId="0" fillId="0" borderId="0" xfId="0"/>
    <xf numFmtId="0" fontId="4" fillId="0" borderId="0" xfId="0" applyFont="1"/>
    <xf numFmtId="0" fontId="6" fillId="0" borderId="0" xfId="0" applyFont="1"/>
    <xf numFmtId="0" fontId="0" fillId="5" borderId="0" xfId="0" applyFill="1"/>
    <xf numFmtId="0" fontId="6" fillId="5" borderId="0" xfId="0" applyFont="1" applyFill="1"/>
    <xf numFmtId="0" fontId="4" fillId="5" borderId="0" xfId="0" applyFont="1" applyFill="1"/>
    <xf numFmtId="0" fontId="0" fillId="3" borderId="0" xfId="0" applyFill="1" applyAlignment="1">
      <alignment wrapText="1"/>
    </xf>
    <xf numFmtId="0" fontId="0" fillId="8" borderId="11" xfId="0" applyFill="1" applyBorder="1"/>
    <xf numFmtId="0" fontId="0" fillId="8" borderId="12" xfId="0" applyFill="1" applyBorder="1"/>
    <xf numFmtId="0" fontId="6" fillId="8" borderId="8" xfId="0" applyFont="1" applyFill="1" applyBorder="1"/>
    <xf numFmtId="0" fontId="6" fillId="8" borderId="9" xfId="0" applyFont="1" applyFill="1" applyBorder="1"/>
    <xf numFmtId="0" fontId="6" fillId="8" borderId="10" xfId="0" applyFont="1" applyFill="1" applyBorder="1"/>
    <xf numFmtId="0" fontId="0" fillId="8" borderId="14" xfId="0" applyFill="1" applyBorder="1" applyAlignment="1">
      <alignment vertical="center"/>
    </xf>
    <xf numFmtId="0" fontId="2" fillId="5" borderId="0" xfId="0" applyFont="1" applyFill="1"/>
    <xf numFmtId="0" fontId="3" fillId="5" borderId="0" xfId="0" applyFont="1" applyFill="1"/>
    <xf numFmtId="0" fontId="3" fillId="5" borderId="0" xfId="0" applyFont="1" applyFill="1" applyAlignment="1">
      <alignment horizontal="left"/>
    </xf>
    <xf numFmtId="0" fontId="0" fillId="0" borderId="0" xfId="0" applyAlignment="1">
      <alignment wrapText="1"/>
    </xf>
    <xf numFmtId="0" fontId="0" fillId="8" borderId="16" xfId="0" applyFill="1" applyBorder="1"/>
    <xf numFmtId="0" fontId="7" fillId="8" borderId="18" xfId="0" applyFont="1" applyFill="1" applyBorder="1" applyAlignment="1">
      <alignment horizontal="center" vertical="center"/>
    </xf>
    <xf numFmtId="0" fontId="0" fillId="8" borderId="13" xfId="0" applyFill="1" applyBorder="1" applyAlignment="1">
      <alignment vertical="center" wrapText="1"/>
    </xf>
    <xf numFmtId="0" fontId="0" fillId="8" borderId="17" xfId="0" applyFill="1" applyBorder="1" applyAlignment="1">
      <alignment vertical="center" wrapText="1"/>
    </xf>
    <xf numFmtId="0" fontId="9" fillId="9" borderId="17" xfId="0" applyFont="1" applyFill="1" applyBorder="1" applyAlignment="1">
      <alignment horizontal="center" vertical="center" wrapText="1"/>
    </xf>
    <xf numFmtId="0" fontId="0" fillId="8" borderId="17" xfId="0" applyFill="1" applyBorder="1" applyAlignment="1">
      <alignment horizontal="center" vertical="center" wrapText="1"/>
    </xf>
    <xf numFmtId="0" fontId="8" fillId="10" borderId="13" xfId="0" applyFont="1" applyFill="1" applyBorder="1" applyAlignment="1">
      <alignment vertical="center" wrapText="1"/>
    </xf>
    <xf numFmtId="0" fontId="8" fillId="11" borderId="15" xfId="0" applyFont="1" applyFill="1" applyBorder="1" applyAlignment="1">
      <alignment vertical="center" wrapText="1"/>
    </xf>
    <xf numFmtId="0" fontId="6" fillId="8" borderId="20" xfId="0" applyFont="1" applyFill="1" applyBorder="1"/>
    <xf numFmtId="0" fontId="6" fillId="8" borderId="21" xfId="0" applyFont="1" applyFill="1" applyBorder="1"/>
    <xf numFmtId="0" fontId="3" fillId="2" borderId="19" xfId="0" applyFont="1" applyFill="1" applyBorder="1" applyAlignment="1">
      <alignment horizontal="center" textRotation="90" wrapText="1"/>
    </xf>
    <xf numFmtId="0" fontId="4" fillId="5" borderId="0" xfId="0" applyFont="1" applyFill="1" applyAlignment="1">
      <alignment horizontal="left"/>
    </xf>
    <xf numFmtId="0" fontId="7" fillId="8" borderId="18" xfId="0" applyFont="1" applyFill="1" applyBorder="1" applyAlignment="1">
      <alignment horizontal="center" vertical="center" wrapText="1"/>
    </xf>
    <xf numFmtId="0" fontId="11" fillId="2" borderId="19" xfId="0" applyFont="1" applyFill="1" applyBorder="1" applyAlignment="1">
      <alignment horizontal="center" textRotation="90" wrapText="1"/>
    </xf>
    <xf numFmtId="0" fontId="12" fillId="8" borderId="18" xfId="0" applyFont="1" applyFill="1" applyBorder="1" applyAlignment="1">
      <alignment horizontal="center" vertical="center" wrapText="1"/>
    </xf>
    <xf numFmtId="0" fontId="3" fillId="12" borderId="19" xfId="0" applyFont="1" applyFill="1" applyBorder="1" applyAlignment="1">
      <alignment horizontal="center" textRotation="90" wrapText="1"/>
    </xf>
    <xf numFmtId="0" fontId="3" fillId="5" borderId="0" xfId="0" applyFont="1" applyFill="1" applyAlignment="1">
      <alignment horizontal="right"/>
    </xf>
    <xf numFmtId="0" fontId="3" fillId="5" borderId="0" xfId="0" applyFont="1" applyFill="1" applyAlignment="1">
      <alignment horizontal="left" indent="1"/>
    </xf>
    <xf numFmtId="0" fontId="12" fillId="8" borderId="2" xfId="0" applyFont="1" applyFill="1" applyBorder="1" applyAlignment="1">
      <alignment horizontal="center" vertical="center" wrapText="1"/>
    </xf>
    <xf numFmtId="0" fontId="0" fillId="8" borderId="23" xfId="0" applyFill="1" applyBorder="1" applyAlignment="1">
      <alignment vertical="center"/>
    </xf>
    <xf numFmtId="0" fontId="6" fillId="8" borderId="24" xfId="0" applyFont="1" applyFill="1" applyBorder="1"/>
    <xf numFmtId="0" fontId="10" fillId="12" borderId="26" xfId="0" applyFont="1" applyFill="1" applyBorder="1" applyAlignment="1">
      <alignment vertical="center" wrapText="1"/>
    </xf>
    <xf numFmtId="0" fontId="10" fillId="12" borderId="27" xfId="0" applyFont="1" applyFill="1" applyBorder="1" applyAlignment="1">
      <alignment vertical="center" wrapText="1"/>
    </xf>
    <xf numFmtId="0" fontId="10" fillId="12" borderId="28" xfId="0" applyFont="1" applyFill="1" applyBorder="1" applyAlignment="1">
      <alignment vertical="center" wrapText="1"/>
    </xf>
    <xf numFmtId="0" fontId="10" fillId="12" borderId="29" xfId="0" applyFont="1" applyFill="1" applyBorder="1" applyAlignment="1">
      <alignment vertical="center" wrapText="1"/>
    </xf>
    <xf numFmtId="0" fontId="10" fillId="12" borderId="30" xfId="0" applyFont="1" applyFill="1" applyBorder="1" applyAlignment="1">
      <alignment vertical="center" wrapText="1"/>
    </xf>
    <xf numFmtId="0" fontId="10" fillId="12" borderId="31" xfId="0" applyFont="1" applyFill="1" applyBorder="1" applyAlignment="1">
      <alignment vertical="center" wrapText="1"/>
    </xf>
    <xf numFmtId="0" fontId="10" fillId="12" borderId="32" xfId="0" applyFont="1" applyFill="1" applyBorder="1" applyAlignment="1">
      <alignment vertical="center" wrapText="1"/>
    </xf>
    <xf numFmtId="0" fontId="10" fillId="12" borderId="34" xfId="0" applyFont="1" applyFill="1" applyBorder="1" applyAlignment="1">
      <alignment vertical="center" wrapText="1"/>
    </xf>
    <xf numFmtId="0" fontId="14" fillId="8" borderId="25" xfId="0" applyFont="1" applyFill="1" applyBorder="1" applyAlignment="1">
      <alignment horizontal="center" vertical="center" wrapText="1"/>
    </xf>
    <xf numFmtId="0" fontId="14" fillId="8" borderId="5" xfId="0" applyFont="1" applyFill="1" applyBorder="1" applyAlignment="1">
      <alignment horizontal="center" vertical="center"/>
    </xf>
    <xf numFmtId="0" fontId="15" fillId="0" borderId="0" xfId="0" applyFont="1"/>
    <xf numFmtId="0" fontId="6" fillId="13" borderId="24" xfId="0" applyFont="1" applyFill="1" applyBorder="1"/>
    <xf numFmtId="0" fontId="6" fillId="13" borderId="20" xfId="0" applyFont="1" applyFill="1" applyBorder="1"/>
    <xf numFmtId="0" fontId="6" fillId="13" borderId="21" xfId="0" applyFont="1" applyFill="1" applyBorder="1"/>
    <xf numFmtId="0" fontId="14" fillId="8" borderId="5" xfId="0" applyFont="1" applyFill="1" applyBorder="1" applyAlignment="1">
      <alignment horizontal="center" vertical="center" wrapText="1"/>
    </xf>
    <xf numFmtId="0" fontId="14" fillId="8" borderId="1" xfId="0" applyFont="1" applyFill="1" applyBorder="1" applyAlignment="1">
      <alignment horizontal="center" vertical="center"/>
    </xf>
    <xf numFmtId="0" fontId="0" fillId="5" borderId="0" xfId="0" applyFill="1" applyAlignment="1">
      <alignment horizontal="left"/>
    </xf>
    <xf numFmtId="0" fontId="0" fillId="13" borderId="0" xfId="0" applyFill="1"/>
    <xf numFmtId="0" fontId="0" fillId="14" borderId="0" xfId="0" applyFill="1"/>
    <xf numFmtId="0" fontId="17" fillId="14" borderId="0" xfId="0" applyFont="1" applyFill="1" applyAlignment="1">
      <alignment horizontal="center" vertical="center" wrapText="1"/>
    </xf>
    <xf numFmtId="0" fontId="0" fillId="0" borderId="37" xfId="0" applyBorder="1" applyAlignment="1">
      <alignment horizontal="center" vertical="center" wrapText="1"/>
    </xf>
    <xf numFmtId="0" fontId="0" fillId="15" borderId="40" xfId="0" applyFill="1" applyBorder="1" applyAlignment="1">
      <alignment horizontal="center" vertical="center" wrapText="1"/>
    </xf>
    <xf numFmtId="0" fontId="0" fillId="0" borderId="37" xfId="0" applyBorder="1" applyAlignment="1">
      <alignment horizontal="left" vertical="center" wrapText="1" indent="1"/>
    </xf>
    <xf numFmtId="0" fontId="0" fillId="0" borderId="38" xfId="0" applyBorder="1" applyAlignment="1">
      <alignment horizontal="left" vertical="center" wrapText="1" indent="1"/>
    </xf>
    <xf numFmtId="0" fontId="0" fillId="15" borderId="39" xfId="0" applyFill="1" applyBorder="1" applyAlignment="1">
      <alignment horizontal="left" vertical="center" wrapText="1" indent="1"/>
    </xf>
    <xf numFmtId="0" fontId="0" fillId="15" borderId="40" xfId="0" applyFill="1" applyBorder="1" applyAlignment="1">
      <alignment horizontal="left" vertical="center" wrapText="1" indent="1"/>
    </xf>
    <xf numFmtId="0" fontId="0" fillId="15" borderId="41" xfId="0" applyFill="1" applyBorder="1" applyAlignment="1">
      <alignment horizontal="left" vertical="center" wrapText="1" indent="1"/>
    </xf>
    <xf numFmtId="0" fontId="14" fillId="9" borderId="36" xfId="0" applyFont="1" applyFill="1" applyBorder="1" applyAlignment="1">
      <alignment horizontal="left" vertical="center" wrapText="1" indent="1"/>
    </xf>
    <xf numFmtId="0" fontId="14" fillId="16" borderId="39" xfId="0" applyFont="1" applyFill="1" applyBorder="1" applyAlignment="1">
      <alignment horizontal="left" vertical="center" wrapText="1" indent="1"/>
    </xf>
    <xf numFmtId="0" fontId="14" fillId="11" borderId="42" xfId="0" applyFont="1" applyFill="1" applyBorder="1" applyAlignment="1">
      <alignment horizontal="left" vertical="center" wrapText="1" indent="1"/>
    </xf>
    <xf numFmtId="0" fontId="4" fillId="5" borderId="19" xfId="0" applyFont="1" applyFill="1" applyBorder="1" applyAlignment="1">
      <alignment horizontal="right"/>
    </xf>
    <xf numFmtId="0" fontId="4" fillId="5" borderId="19" xfId="0" applyFont="1" applyFill="1" applyBorder="1" applyAlignment="1">
      <alignment horizontal="right" vertical="center"/>
    </xf>
    <xf numFmtId="0" fontId="23" fillId="6" borderId="19" xfId="0" applyFont="1" applyFill="1" applyBorder="1" applyAlignment="1">
      <alignment vertical="center" wrapText="1"/>
    </xf>
    <xf numFmtId="0" fontId="24" fillId="7" borderId="19" xfId="0" applyFont="1" applyFill="1" applyBorder="1" applyAlignment="1">
      <alignment vertical="center" wrapText="1"/>
    </xf>
    <xf numFmtId="0" fontId="25" fillId="4" borderId="19" xfId="0" applyFont="1" applyFill="1" applyBorder="1" applyAlignment="1">
      <alignment vertical="center" wrapText="1"/>
    </xf>
    <xf numFmtId="0" fontId="25" fillId="0" borderId="19" xfId="0" applyFont="1" applyBorder="1" applyAlignment="1">
      <alignment vertical="center" wrapText="1"/>
    </xf>
    <xf numFmtId="0" fontId="23" fillId="7" borderId="19" xfId="0" applyFont="1" applyFill="1" applyBorder="1" applyAlignment="1">
      <alignment vertical="center" wrapText="1"/>
    </xf>
    <xf numFmtId="0" fontId="23" fillId="0" borderId="19" xfId="0" applyFont="1" applyBorder="1" applyAlignment="1">
      <alignment vertical="center" wrapText="1"/>
    </xf>
    <xf numFmtId="0" fontId="23" fillId="4" borderId="19" xfId="0" applyFont="1" applyFill="1" applyBorder="1" applyAlignment="1">
      <alignment vertical="center" wrapText="1"/>
    </xf>
    <xf numFmtId="0" fontId="22" fillId="4" borderId="19" xfId="0" applyFont="1" applyFill="1" applyBorder="1"/>
    <xf numFmtId="0" fontId="22" fillId="5" borderId="19" xfId="0" applyFont="1" applyFill="1" applyBorder="1"/>
    <xf numFmtId="0" fontId="22" fillId="7" borderId="19" xfId="0" applyFont="1" applyFill="1" applyBorder="1"/>
    <xf numFmtId="0" fontId="22" fillId="6" borderId="19" xfId="0" applyFont="1" applyFill="1" applyBorder="1"/>
    <xf numFmtId="0" fontId="1" fillId="6" borderId="19" xfId="0" applyFont="1" applyFill="1" applyBorder="1" applyAlignment="1">
      <alignment vertical="center" wrapText="1"/>
    </xf>
    <xf numFmtId="0" fontId="23" fillId="5" borderId="19" xfId="0" applyFont="1" applyFill="1" applyBorder="1" applyAlignment="1">
      <alignment vertical="center" wrapText="1"/>
    </xf>
    <xf numFmtId="0" fontId="0" fillId="7" borderId="19" xfId="0" applyFill="1" applyBorder="1"/>
    <xf numFmtId="0" fontId="0" fillId="4" borderId="19" xfId="0" applyFill="1" applyBorder="1"/>
    <xf numFmtId="0" fontId="0" fillId="0" borderId="19" xfId="0" applyBorder="1"/>
    <xf numFmtId="0" fontId="26" fillId="6" borderId="19" xfId="0" applyFont="1" applyFill="1" applyBorder="1" applyAlignment="1">
      <alignment horizontal="center" vertical="center" wrapText="1"/>
    </xf>
    <xf numFmtId="0" fontId="26" fillId="4" borderId="19" xfId="0" applyFont="1" applyFill="1" applyBorder="1" applyAlignment="1">
      <alignment horizontal="center" vertical="center" wrapText="1"/>
    </xf>
    <xf numFmtId="0" fontId="26" fillId="7" borderId="19" xfId="0" applyFont="1" applyFill="1" applyBorder="1" applyAlignment="1">
      <alignment horizontal="center" vertical="center" wrapText="1"/>
    </xf>
    <xf numFmtId="0" fontId="27" fillId="7" borderId="19" xfId="0" applyFont="1" applyFill="1" applyBorder="1" applyAlignment="1">
      <alignment horizontal="center" vertical="center"/>
    </xf>
    <xf numFmtId="0" fontId="27" fillId="4" borderId="19" xfId="0" applyFont="1" applyFill="1" applyBorder="1" applyAlignment="1">
      <alignment horizontal="center" vertical="center"/>
    </xf>
    <xf numFmtId="0" fontId="3" fillId="5" borderId="19" xfId="0" applyFont="1" applyFill="1" applyBorder="1" applyAlignment="1">
      <alignment horizontal="center" textRotation="90" wrapText="1"/>
    </xf>
    <xf numFmtId="0" fontId="28" fillId="0" borderId="19" xfId="3" applyFill="1" applyBorder="1" applyAlignment="1">
      <alignment vertical="center" wrapText="1"/>
    </xf>
    <xf numFmtId="0" fontId="19" fillId="0" borderId="19" xfId="1" applyFill="1" applyBorder="1" applyAlignment="1">
      <alignment vertical="center" wrapText="1"/>
    </xf>
    <xf numFmtId="0" fontId="0" fillId="5" borderId="19" xfId="0" applyFill="1" applyBorder="1"/>
    <xf numFmtId="0" fontId="22" fillId="0" borderId="19" xfId="0" applyFont="1" applyBorder="1"/>
    <xf numFmtId="0" fontId="24" fillId="0" borderId="19" xfId="0" applyFont="1" applyBorder="1" applyAlignment="1">
      <alignment vertical="center" wrapText="1"/>
    </xf>
    <xf numFmtId="0" fontId="23" fillId="0" borderId="2" xfId="0" applyFont="1" applyBorder="1" applyAlignment="1">
      <alignment vertical="center" wrapText="1"/>
    </xf>
    <xf numFmtId="0" fontId="22" fillId="7" borderId="2" xfId="0" applyFont="1" applyFill="1" applyBorder="1"/>
    <xf numFmtId="0" fontId="22" fillId="6" borderId="2" xfId="0" applyFont="1" applyFill="1" applyBorder="1"/>
    <xf numFmtId="0" fontId="22" fillId="0" borderId="2" xfId="0" applyFont="1" applyBorder="1"/>
    <xf numFmtId="0" fontId="26" fillId="4" borderId="19" xfId="0" applyFont="1" applyFill="1" applyBorder="1" applyAlignment="1">
      <alignment horizontal="center" wrapText="1"/>
    </xf>
    <xf numFmtId="0" fontId="26" fillId="6" borderId="19" xfId="0" applyFont="1" applyFill="1" applyBorder="1" applyAlignment="1">
      <alignment horizontal="center" wrapText="1"/>
    </xf>
    <xf numFmtId="0" fontId="26" fillId="7" borderId="19" xfId="0" applyFont="1" applyFill="1" applyBorder="1" applyAlignment="1">
      <alignment horizontal="center" wrapText="1"/>
    </xf>
    <xf numFmtId="0" fontId="23" fillId="0" borderId="46" xfId="0" applyFont="1" applyBorder="1" applyAlignment="1">
      <alignment vertical="center" wrapText="1"/>
    </xf>
    <xf numFmtId="0" fontId="27" fillId="7" borderId="19" xfId="0" applyFont="1" applyFill="1" applyBorder="1" applyAlignment="1">
      <alignment horizontal="center"/>
    </xf>
    <xf numFmtId="0" fontId="29" fillId="7" borderId="19" xfId="0" applyFont="1" applyFill="1" applyBorder="1" applyAlignment="1">
      <alignment horizontal="center"/>
    </xf>
    <xf numFmtId="0" fontId="30" fillId="6" borderId="19" xfId="0" applyFont="1" applyFill="1" applyBorder="1" applyAlignment="1">
      <alignment horizontal="center" wrapText="1"/>
    </xf>
    <xf numFmtId="0" fontId="8" fillId="8" borderId="4" xfId="0" applyFont="1" applyFill="1" applyBorder="1" applyAlignment="1">
      <alignment horizontal="center" vertical="center" textRotation="90"/>
    </xf>
    <xf numFmtId="0" fontId="9" fillId="9" borderId="13" xfId="0" applyFont="1" applyFill="1" applyBorder="1" applyAlignment="1">
      <alignment horizontal="left" vertical="center" wrapText="1" indent="1"/>
    </xf>
    <xf numFmtId="0" fontId="0" fillId="8" borderId="13" xfId="0" applyFill="1" applyBorder="1" applyAlignment="1">
      <alignment horizontal="left" vertical="center" wrapText="1" indent="1"/>
    </xf>
    <xf numFmtId="0" fontId="8" fillId="10" borderId="13" xfId="0" applyFont="1" applyFill="1" applyBorder="1" applyAlignment="1">
      <alignment horizontal="left" vertical="center" wrapText="1" indent="1"/>
    </xf>
    <xf numFmtId="0" fontId="8" fillId="11" borderId="15" xfId="0" applyFont="1" applyFill="1" applyBorder="1" applyAlignment="1">
      <alignment horizontal="left" vertical="center" wrapText="1" indent="1"/>
    </xf>
    <xf numFmtId="0" fontId="31" fillId="8" borderId="18" xfId="0" applyFont="1" applyFill="1" applyBorder="1" applyAlignment="1">
      <alignment horizontal="center" vertical="center" wrapText="1"/>
    </xf>
    <xf numFmtId="0" fontId="0" fillId="20" borderId="0" xfId="0" applyFill="1"/>
    <xf numFmtId="0" fontId="18" fillId="20" borderId="0" xfId="0" applyFont="1" applyFill="1" applyAlignment="1">
      <alignment vertical="center"/>
    </xf>
    <xf numFmtId="0" fontId="0" fillId="20" borderId="0" xfId="0" applyFill="1" applyAlignment="1">
      <alignment vertical="center"/>
    </xf>
    <xf numFmtId="0" fontId="32" fillId="17" borderId="43" xfId="0" applyFont="1" applyFill="1" applyBorder="1" applyAlignment="1">
      <alignment horizontal="center" vertical="center" wrapText="1"/>
    </xf>
    <xf numFmtId="0" fontId="32" fillId="17" borderId="44" xfId="0" applyFont="1" applyFill="1" applyBorder="1" applyAlignment="1">
      <alignment horizontal="center" vertical="center" wrapText="1"/>
    </xf>
    <xf numFmtId="0" fontId="32" fillId="17" borderId="45" xfId="0" applyFont="1" applyFill="1" applyBorder="1" applyAlignment="1">
      <alignment horizontal="center" vertical="center" wrapText="1"/>
    </xf>
    <xf numFmtId="0" fontId="3" fillId="20" borderId="0" xfId="0" applyFont="1" applyFill="1"/>
    <xf numFmtId="0" fontId="34" fillId="21" borderId="48" xfId="0" applyFont="1" applyFill="1" applyBorder="1" applyAlignment="1">
      <alignment wrapText="1"/>
    </xf>
    <xf numFmtId="0" fontId="34" fillId="21" borderId="47" xfId="0" applyFont="1" applyFill="1" applyBorder="1" applyAlignment="1">
      <alignment wrapText="1"/>
    </xf>
    <xf numFmtId="0" fontId="35" fillId="12" borderId="33" xfId="0" applyFont="1" applyFill="1" applyBorder="1" applyAlignment="1">
      <alignment vertical="center" wrapText="1"/>
    </xf>
    <xf numFmtId="0" fontId="35" fillId="12" borderId="35" xfId="0" applyFont="1" applyFill="1" applyBorder="1" applyAlignment="1">
      <alignment vertical="center" wrapText="1"/>
    </xf>
    <xf numFmtId="0" fontId="36" fillId="22" borderId="0" xfId="0" applyFont="1" applyFill="1"/>
    <xf numFmtId="1" fontId="0" fillId="2" borderId="14" xfId="0" applyNumberFormat="1" applyFill="1" applyBorder="1" applyAlignment="1">
      <alignment horizontal="center" vertical="center"/>
    </xf>
    <xf numFmtId="1" fontId="0" fillId="2" borderId="14"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8" borderId="14" xfId="0" applyNumberFormat="1" applyFill="1" applyBorder="1" applyAlignment="1">
      <alignment vertical="center"/>
    </xf>
    <xf numFmtId="1" fontId="0" fillId="8" borderId="23" xfId="0" applyNumberFormat="1" applyFill="1" applyBorder="1" applyAlignment="1">
      <alignment vertical="center"/>
    </xf>
    <xf numFmtId="1" fontId="16" fillId="2" borderId="19" xfId="0" applyNumberFormat="1" applyFont="1" applyFill="1" applyBorder="1" applyAlignment="1">
      <alignment horizontal="center" vertical="center"/>
    </xf>
    <xf numFmtId="0" fontId="11" fillId="20" borderId="0" xfId="0" applyFont="1" applyFill="1"/>
    <xf numFmtId="1" fontId="0" fillId="5" borderId="0" xfId="0" applyNumberFormat="1" applyFill="1" applyAlignment="1">
      <alignment horizontal="left" vertical="center" wrapText="1"/>
    </xf>
    <xf numFmtId="1" fontId="0" fillId="5" borderId="0" xfId="0" applyNumberFormat="1" applyFill="1" applyAlignment="1">
      <alignment horizontal="left"/>
    </xf>
    <xf numFmtId="1" fontId="0" fillId="5" borderId="0" xfId="0" applyNumberFormat="1" applyFill="1" applyAlignment="1">
      <alignment horizontal="right" vertical="center"/>
    </xf>
    <xf numFmtId="1" fontId="0" fillId="5" borderId="0" xfId="0" applyNumberFormat="1" applyFill="1"/>
    <xf numFmtId="1" fontId="11" fillId="20" borderId="0" xfId="0" applyNumberFormat="1" applyFont="1" applyFill="1" applyAlignment="1">
      <alignment horizontal="right"/>
    </xf>
    <xf numFmtId="0" fontId="8" fillId="8" borderId="4" xfId="0" applyFont="1" applyFill="1"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8" fillId="24" borderId="53" xfId="0" applyFont="1" applyFill="1" applyBorder="1" applyAlignment="1">
      <alignment horizontal="left" wrapText="1" indent="3"/>
    </xf>
    <xf numFmtId="0" fontId="38" fillId="24" borderId="7" xfId="0" applyFont="1" applyFill="1" applyBorder="1" applyAlignment="1">
      <alignment horizontal="left" wrapText="1" indent="3"/>
    </xf>
    <xf numFmtId="0" fontId="38" fillId="24" borderId="54" xfId="0" applyFont="1" applyFill="1" applyBorder="1" applyAlignment="1">
      <alignment horizontal="left" wrapText="1" indent="3"/>
    </xf>
    <xf numFmtId="0" fontId="38" fillId="25" borderId="55" xfId="0" applyFont="1" applyFill="1" applyBorder="1" applyAlignment="1">
      <alignment horizontal="left" wrapText="1" indent="3"/>
    </xf>
    <xf numFmtId="0" fontId="38" fillId="25" borderId="56" xfId="0" applyFont="1" applyFill="1" applyBorder="1" applyAlignment="1">
      <alignment horizontal="left" wrapText="1" indent="3"/>
    </xf>
    <xf numFmtId="0" fontId="38" fillId="25" borderId="57" xfId="0" applyFont="1" applyFill="1" applyBorder="1" applyAlignment="1">
      <alignment horizontal="left" wrapText="1" indent="3"/>
    </xf>
    <xf numFmtId="0" fontId="21" fillId="5" borderId="0" xfId="2" applyFont="1" applyFill="1" applyAlignment="1">
      <alignment horizontal="left"/>
    </xf>
    <xf numFmtId="0" fontId="3" fillId="5" borderId="0" xfId="0" applyFont="1" applyFill="1" applyAlignment="1">
      <alignment horizontal="left"/>
    </xf>
    <xf numFmtId="0" fontId="37" fillId="0" borderId="49" xfId="0" applyFont="1" applyBorder="1" applyAlignment="1">
      <alignment horizontal="left" wrapText="1" indent="3"/>
    </xf>
    <xf numFmtId="0" fontId="37" fillId="0" borderId="50" xfId="0" applyFont="1" applyBorder="1" applyAlignment="1">
      <alignment horizontal="left" wrapText="1" indent="3"/>
    </xf>
    <xf numFmtId="0" fontId="37" fillId="0" borderId="47" xfId="0" applyFont="1" applyBorder="1" applyAlignment="1">
      <alignment horizontal="left" wrapText="1" indent="3"/>
    </xf>
    <xf numFmtId="0" fontId="38" fillId="23" borderId="51" xfId="0" applyFont="1" applyFill="1" applyBorder="1" applyAlignment="1">
      <alignment horizontal="left" wrapText="1" indent="3"/>
    </xf>
    <xf numFmtId="0" fontId="38" fillId="23" borderId="6" xfId="0" applyFont="1" applyFill="1" applyBorder="1" applyAlignment="1">
      <alignment horizontal="left" wrapText="1" indent="3"/>
    </xf>
    <xf numFmtId="0" fontId="38" fillId="23" borderId="52" xfId="0" applyFont="1" applyFill="1" applyBorder="1" applyAlignment="1">
      <alignment horizontal="left" wrapText="1" indent="3"/>
    </xf>
    <xf numFmtId="0" fontId="3" fillId="26" borderId="0" xfId="0" applyFont="1" applyFill="1" applyAlignment="1">
      <alignment wrapText="1" indent="1"/>
    </xf>
    <xf numFmtId="1" fontId="0" fillId="5" borderId="0" xfId="0" applyNumberFormat="1" applyFill="1" applyAlignment="1">
      <alignment horizontal="left" vertical="center" wrapText="1"/>
    </xf>
    <xf numFmtId="1" fontId="0" fillId="5" borderId="0" xfId="0" applyNumberFormat="1" applyFill="1" applyAlignment="1">
      <alignment horizontal="left"/>
    </xf>
    <xf numFmtId="0" fontId="0" fillId="5" borderId="0" xfId="0" applyFill="1" applyAlignment="1">
      <alignment horizontal="left" vertical="center" wrapText="1"/>
    </xf>
    <xf numFmtId="0" fontId="0" fillId="5" borderId="0" xfId="0" applyFill="1" applyAlignment="1">
      <alignment horizontal="left"/>
    </xf>
    <xf numFmtId="0" fontId="4" fillId="20" borderId="0" xfId="0" applyFont="1" applyFill="1" applyAlignment="1">
      <alignment horizontal="left" wrapText="1"/>
    </xf>
    <xf numFmtId="0" fontId="18" fillId="20" borderId="0" xfId="0" applyFont="1" applyFill="1" applyAlignment="1">
      <alignment horizontal="center" vertical="center"/>
    </xf>
  </cellXfs>
  <cellStyles count="4">
    <cellStyle name="Good" xfId="1" builtinId="26"/>
    <cellStyle name="Hyperlink" xfId="2" builtinId="8"/>
    <cellStyle name="Neutral 2" xfId="3" xr:uid="{BFA80055-3D36-4C1F-A1D9-09087B9D438C}"/>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B8084F">
                  <a:alpha val="46000"/>
                </a:srgb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solidFill>
                <a:schemeClr val="bg2">
                  <a:lumMod val="10000"/>
                </a:schemeClr>
              </a:soli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8-2E83-4F41-A747-AADE3B7B81BA}"/>
              </c:ext>
            </c:extLst>
          </c:dPt>
          <c:dPt>
            <c:idx val="7"/>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A-2E83-4F41-A747-AADE3B7B81BA}"/>
              </c:ext>
            </c:extLst>
          </c:dPt>
          <c:dPt>
            <c:idx val="8"/>
            <c:bubble3D val="0"/>
            <c:spPr>
              <a:solidFill>
                <a:srgbClr val="00B050"/>
              </a:solidFill>
              <a:ln w="19050">
                <a:solidFill>
                  <a:schemeClr val="lt1"/>
                </a:solidFill>
              </a:ln>
              <a:effectLst/>
            </c:spPr>
            <c:extLst>
              <c:ext xmlns:c16="http://schemas.microsoft.com/office/drawing/2014/chart" uri="{C3380CC4-5D6E-409C-BE32-E72D297353CC}">
                <c16:uniqueId val="{0000000B-2E83-4F41-A747-AADE3B7B81BA}"/>
              </c:ext>
            </c:extLst>
          </c:dPt>
          <c:cat>
            <c:strRef>
              <c:f>'OTJT breakdown &amp; Pie chart'!$L$2:$L$10</c:f>
              <c:strCache>
                <c:ptCount val="9"/>
                <c:pt idx="0">
                  <c:v>Campus Lectures (1 hour each)</c:v>
                </c:pt>
                <c:pt idx="1">
                  <c:v>Campus tutorial / seminar (1 hour each)</c:v>
                </c:pt>
                <c:pt idx="2">
                  <c:v>Portfolio / KSB workshops</c:v>
                </c:pt>
                <c:pt idx="3">
                  <c:v>On-line taught session (1 hour delivery)</c:v>
                </c:pt>
                <c:pt idx="4">
                  <c:v>Timetabled student led working </c:v>
                </c:pt>
                <c:pt idx="5">
                  <c:v>1:1 Supervision</c:v>
                </c:pt>
                <c:pt idx="6">
                  <c:v>Project Based / Applied Learning to meet Module Assessment</c:v>
                </c:pt>
                <c:pt idx="7">
                  <c:v>Time during working day to focus on assessment preparation</c:v>
                </c:pt>
                <c:pt idx="8">
                  <c:v>Employer-led Training activities (including experiential and project based learning)</c:v>
                </c:pt>
              </c:strCache>
            </c:strRef>
          </c:cat>
          <c:val>
            <c:numRef>
              <c:f>'OTJT breakdown &amp; Pie chart'!$M$2:$M$10</c:f>
              <c:numCache>
                <c:formatCode>General</c:formatCode>
                <c:ptCount val="9"/>
                <c:pt idx="0">
                  <c:v>108</c:v>
                </c:pt>
                <c:pt idx="1">
                  <c:v>204</c:v>
                </c:pt>
                <c:pt idx="2">
                  <c:v>96</c:v>
                </c:pt>
                <c:pt idx="3">
                  <c:v>72</c:v>
                </c:pt>
                <c:pt idx="4">
                  <c:v>96</c:v>
                </c:pt>
                <c:pt idx="5">
                  <c:v>132</c:v>
                </c:pt>
                <c:pt idx="6">
                  <c:v>84</c:v>
                </c:pt>
                <c:pt idx="7">
                  <c:v>71.973333333333329</c:v>
                </c:pt>
                <c:pt idx="8">
                  <c:v>71.973333333333329</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xdr:colOff>
      <xdr:row>14</xdr:row>
      <xdr:rowOff>486640</xdr:rowOff>
    </xdr:from>
    <xdr:to>
      <xdr:col>8</xdr:col>
      <xdr:colOff>600075</xdr:colOff>
      <xdr:row>40</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digital-and-technology-solutions-professional-integrated-degree-v1-1" TargetMode="External"/><Relationship Id="rId1" Type="http://schemas.openxmlformats.org/officeDocument/2006/relationships/hyperlink" Target="https://www.instituteforapprenticeships.org/media/1073/digital_and_technology_solutions_professional.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CD56"/>
  <sheetViews>
    <sheetView tabSelected="1" zoomScale="71" zoomScaleNormal="71" workbookViewId="0">
      <selection activeCell="F5" sqref="F5"/>
    </sheetView>
  </sheetViews>
  <sheetFormatPr defaultRowHeight="21" x14ac:dyDescent="0.35"/>
  <cols>
    <col min="2" max="2" width="4.85546875" customWidth="1"/>
    <col min="3" max="3" width="48.42578125" customWidth="1"/>
    <col min="4" max="4" width="11.5703125" customWidth="1"/>
    <col min="5" max="5" width="13.5703125" customWidth="1"/>
    <col min="6" max="6" width="13.85546875" customWidth="1"/>
    <col min="7" max="7" width="15" customWidth="1"/>
    <col min="8" max="8" width="11.42578125" customWidth="1"/>
    <col min="9" max="9" width="10.85546875" customWidth="1"/>
    <col min="10" max="18" width="7.42578125" customWidth="1"/>
    <col min="19" max="20" width="33.7109375" customWidth="1"/>
    <col min="21" max="21" width="34.140625" customWidth="1"/>
    <col min="22" max="23" width="16" style="2" customWidth="1"/>
    <col min="24" max="24" width="18.42578125" style="2" customWidth="1"/>
    <col min="25" max="26" width="16" style="2" customWidth="1"/>
    <col min="27" max="27" width="19" style="2" customWidth="1"/>
    <col min="28" max="49" width="16" style="2" customWidth="1"/>
    <col min="50" max="61" width="16" customWidth="1"/>
    <col min="62" max="62" width="16" style="16" customWidth="1"/>
    <col min="63" max="63" width="16" style="48" customWidth="1"/>
    <col min="64" max="77" width="16" customWidth="1"/>
  </cols>
  <sheetData>
    <row r="1" spans="1:82" ht="15.95" customHeight="1" x14ac:dyDescent="0.25">
      <c r="A1" s="3"/>
      <c r="B1" s="3"/>
      <c r="C1" s="3"/>
      <c r="D1" s="3"/>
      <c r="E1" s="3"/>
      <c r="F1" s="3"/>
      <c r="G1" s="3"/>
      <c r="H1" s="3"/>
      <c r="I1" s="3"/>
      <c r="J1" s="3"/>
      <c r="K1" s="3"/>
      <c r="L1" s="3"/>
      <c r="M1" s="3"/>
      <c r="N1" s="3"/>
      <c r="O1" s="3"/>
      <c r="P1" s="3"/>
      <c r="Q1" s="3"/>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row>
    <row r="2" spans="1:82" s="1" customFormat="1" ht="25.5" customHeight="1" x14ac:dyDescent="0.3">
      <c r="A2" s="5"/>
      <c r="B2" s="5"/>
      <c r="C2" s="13" t="s">
        <v>0</v>
      </c>
      <c r="D2" s="13" t="s">
        <v>1</v>
      </c>
      <c r="E2" s="13"/>
      <c r="F2" s="13"/>
      <c r="G2" s="13"/>
      <c r="H2" s="13"/>
      <c r="I2" s="148" t="s">
        <v>2</v>
      </c>
      <c r="J2" s="149"/>
      <c r="K2" s="149"/>
      <c r="L2" s="149"/>
      <c r="M2" s="149"/>
      <c r="N2" s="149"/>
      <c r="O2" s="149"/>
      <c r="P2" s="149"/>
      <c r="Q2" s="149"/>
      <c r="R2" s="149"/>
      <c r="S2" s="149"/>
      <c r="T2" s="149"/>
      <c r="U2" s="149"/>
      <c r="V2" s="149"/>
      <c r="W2" s="149"/>
      <c r="X2" s="149"/>
      <c r="Y2" s="149"/>
      <c r="Z2" s="149"/>
      <c r="AA2" s="149"/>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row>
    <row r="3" spans="1:82" s="1" customFormat="1" ht="25.5" customHeight="1" x14ac:dyDescent="0.3">
      <c r="A3" s="5"/>
      <c r="B3" s="5"/>
      <c r="C3" s="14"/>
      <c r="D3" s="13" t="s">
        <v>3</v>
      </c>
      <c r="E3" s="14"/>
      <c r="F3" s="14"/>
      <c r="G3" s="14"/>
      <c r="H3" s="14"/>
      <c r="I3" s="148" t="s">
        <v>4</v>
      </c>
      <c r="J3" s="149"/>
      <c r="K3" s="149"/>
      <c r="L3" s="149"/>
      <c r="M3" s="149"/>
      <c r="N3" s="149"/>
      <c r="O3" s="149"/>
      <c r="P3" s="149"/>
      <c r="Q3" s="149"/>
      <c r="R3" s="149"/>
      <c r="S3" s="149"/>
      <c r="T3" s="149"/>
      <c r="U3" s="149"/>
      <c r="V3" s="149"/>
      <c r="W3" s="149"/>
      <c r="X3" s="149"/>
      <c r="Y3" s="149"/>
      <c r="Z3" s="149"/>
      <c r="AA3" s="149"/>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row>
    <row r="4" spans="1:82" s="1" customFormat="1" ht="25.5" customHeight="1" x14ac:dyDescent="0.3">
      <c r="A4" s="5"/>
      <c r="B4" s="5"/>
      <c r="C4" s="13" t="s">
        <v>5</v>
      </c>
      <c r="D4" s="14"/>
      <c r="E4" s="14"/>
      <c r="F4" s="14"/>
      <c r="G4" s="14"/>
      <c r="H4" s="14"/>
      <c r="I4" s="15">
        <v>6</v>
      </c>
      <c r="J4" s="15"/>
      <c r="K4" s="15"/>
      <c r="L4" s="15"/>
      <c r="M4" s="15"/>
      <c r="N4" s="15"/>
      <c r="O4" s="15"/>
      <c r="P4" s="15"/>
      <c r="Q4" s="15"/>
      <c r="R4" s="15"/>
      <c r="S4" s="15"/>
      <c r="T4" s="15"/>
      <c r="U4" s="15"/>
      <c r="V4" s="15"/>
      <c r="W4" s="15"/>
      <c r="X4" s="15"/>
      <c r="Y4" s="15"/>
      <c r="Z4" s="15"/>
      <c r="AA4" s="1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row>
    <row r="5" spans="1:82" ht="25.5" customHeight="1" x14ac:dyDescent="0.3">
      <c r="A5" s="3"/>
      <c r="B5" s="3"/>
      <c r="C5" s="14"/>
      <c r="D5" s="14"/>
      <c r="E5" s="14"/>
      <c r="F5" s="14"/>
      <c r="G5" s="14"/>
      <c r="H5" s="14"/>
      <c r="I5" s="15"/>
      <c r="J5" s="15"/>
      <c r="K5" s="15"/>
      <c r="L5" s="15"/>
      <c r="M5" s="15"/>
      <c r="N5" s="15"/>
      <c r="O5" s="15"/>
      <c r="P5" s="15"/>
      <c r="Q5" s="15"/>
      <c r="R5" s="156" t="s">
        <v>6</v>
      </c>
      <c r="S5" s="156"/>
      <c r="T5" s="156"/>
      <c r="U5" s="156"/>
      <c r="V5" s="156"/>
      <c r="W5" s="156"/>
      <c r="X5" s="156"/>
      <c r="Y5" s="15"/>
      <c r="Z5" s="150" t="s">
        <v>7</v>
      </c>
      <c r="AA5" s="151"/>
      <c r="AB5" s="151"/>
      <c r="AC5" s="151"/>
      <c r="AD5" s="151"/>
      <c r="AE5" s="151"/>
      <c r="AF5" s="152"/>
      <c r="AG5" s="4"/>
      <c r="AH5" s="4"/>
      <c r="AI5" s="4"/>
      <c r="AJ5" s="4"/>
      <c r="AK5" s="4"/>
      <c r="AL5" s="4"/>
      <c r="AM5" s="4"/>
      <c r="AN5" s="4"/>
      <c r="AO5" s="4"/>
      <c r="AP5" s="4"/>
      <c r="AQ5" s="4"/>
      <c r="AR5" s="4"/>
      <c r="AS5" s="4"/>
      <c r="AT5" s="4"/>
      <c r="AU5" s="4"/>
      <c r="AV5" s="4"/>
      <c r="AW5" s="4"/>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row>
    <row r="6" spans="1:82" ht="25.5" customHeight="1" x14ac:dyDescent="0.3">
      <c r="A6" s="3"/>
      <c r="B6" s="3"/>
      <c r="C6" s="13" t="s">
        <v>8</v>
      </c>
      <c r="D6" s="13"/>
      <c r="E6" s="13"/>
      <c r="F6" s="13"/>
      <c r="G6" s="13"/>
      <c r="H6" s="13"/>
      <c r="I6" s="14" t="s">
        <v>9</v>
      </c>
      <c r="J6" s="14"/>
      <c r="K6" s="14"/>
      <c r="L6" s="14"/>
      <c r="M6" s="14"/>
      <c r="N6" s="14"/>
      <c r="O6" s="14"/>
      <c r="P6" s="14"/>
      <c r="Q6" s="14"/>
      <c r="R6" s="156"/>
      <c r="S6" s="156"/>
      <c r="T6" s="156"/>
      <c r="U6" s="156"/>
      <c r="V6" s="156"/>
      <c r="W6" s="156"/>
      <c r="X6" s="156"/>
      <c r="Y6" s="14"/>
      <c r="Z6" s="153" t="s">
        <v>10</v>
      </c>
      <c r="AA6" s="154"/>
      <c r="AB6" s="154"/>
      <c r="AC6" s="154"/>
      <c r="AD6" s="154"/>
      <c r="AE6" s="154"/>
      <c r="AF6" s="155"/>
      <c r="AG6" s="4"/>
      <c r="AH6" s="4"/>
      <c r="AI6" s="4"/>
      <c r="AJ6" s="4"/>
      <c r="AK6" s="4"/>
      <c r="AL6" s="4"/>
      <c r="AM6" s="4"/>
      <c r="AN6" s="4"/>
      <c r="AO6" s="4"/>
      <c r="AP6" s="4"/>
      <c r="AQ6" s="4"/>
      <c r="AR6" s="4"/>
      <c r="AS6" s="4"/>
      <c r="AT6" s="4"/>
      <c r="AU6" s="4"/>
      <c r="AV6" s="4"/>
      <c r="AW6" s="4"/>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row>
    <row r="7" spans="1:82" ht="25.5" customHeight="1" x14ac:dyDescent="0.3">
      <c r="A7" s="3"/>
      <c r="B7" s="3"/>
      <c r="C7" s="14"/>
      <c r="D7" s="14"/>
      <c r="E7" s="14"/>
      <c r="F7" s="14"/>
      <c r="G7" s="14"/>
      <c r="H7" s="14"/>
      <c r="I7" s="120"/>
      <c r="J7" s="120"/>
      <c r="K7" s="120"/>
      <c r="L7" s="120"/>
      <c r="M7" s="120"/>
      <c r="N7" s="120"/>
      <c r="O7" s="120"/>
      <c r="P7" s="120"/>
      <c r="Q7" s="120"/>
      <c r="R7" s="156"/>
      <c r="S7" s="156"/>
      <c r="T7" s="156"/>
      <c r="U7" s="156"/>
      <c r="V7" s="156"/>
      <c r="W7" s="156"/>
      <c r="X7" s="156"/>
      <c r="Y7" s="120"/>
      <c r="Z7" s="142" t="s">
        <v>11</v>
      </c>
      <c r="AA7" s="143"/>
      <c r="AB7" s="143"/>
      <c r="AC7" s="143"/>
      <c r="AD7" s="143"/>
      <c r="AE7" s="143"/>
      <c r="AF7" s="144"/>
      <c r="AG7" s="4"/>
      <c r="AH7" s="4"/>
      <c r="AI7" s="4"/>
      <c r="AJ7" s="4"/>
      <c r="AK7" s="4"/>
      <c r="AL7" s="4"/>
      <c r="AM7" s="4"/>
      <c r="AN7" s="4"/>
      <c r="AO7" s="4"/>
      <c r="AP7" s="4"/>
      <c r="AQ7" s="4"/>
      <c r="AR7" s="4"/>
      <c r="AS7" s="4"/>
      <c r="AT7" s="4"/>
      <c r="AU7" s="4"/>
      <c r="AV7" s="4"/>
      <c r="AW7" s="4"/>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row>
    <row r="8" spans="1:82" ht="25.5" customHeight="1" x14ac:dyDescent="0.3">
      <c r="A8" s="3"/>
      <c r="B8" s="3"/>
      <c r="C8" s="14"/>
      <c r="D8" s="14"/>
      <c r="E8" s="14"/>
      <c r="F8" s="14"/>
      <c r="G8" s="14"/>
      <c r="H8" s="14"/>
      <c r="I8" s="15"/>
      <c r="J8" s="15"/>
      <c r="K8" s="15"/>
      <c r="L8" s="15"/>
      <c r="M8" s="15"/>
      <c r="N8" s="15"/>
      <c r="O8" s="15"/>
      <c r="P8" s="15"/>
      <c r="Q8" s="15"/>
      <c r="R8" s="156"/>
      <c r="S8" s="156"/>
      <c r="T8" s="156"/>
      <c r="U8" s="156"/>
      <c r="V8" s="156"/>
      <c r="W8" s="156"/>
      <c r="X8" s="156"/>
      <c r="Y8" s="15"/>
      <c r="Z8" s="145" t="s">
        <v>12</v>
      </c>
      <c r="AA8" s="146"/>
      <c r="AB8" s="146"/>
      <c r="AC8" s="146"/>
      <c r="AD8" s="146"/>
      <c r="AE8" s="146"/>
      <c r="AF8" s="147"/>
      <c r="AG8" s="4"/>
      <c r="AH8" s="4"/>
      <c r="AI8" s="4"/>
      <c r="AJ8" s="4"/>
      <c r="AK8" s="4"/>
      <c r="AL8" s="4"/>
      <c r="AM8" s="4"/>
      <c r="AN8" s="4"/>
      <c r="AO8" s="4"/>
      <c r="AP8" s="4"/>
      <c r="AQ8" s="4"/>
      <c r="AR8" s="4"/>
      <c r="AS8" s="4"/>
      <c r="AT8" s="4"/>
      <c r="AU8" s="4"/>
      <c r="AV8" s="4"/>
      <c r="AW8" s="4"/>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row>
    <row r="9" spans="1:82" ht="25.5" customHeight="1" x14ac:dyDescent="0.3">
      <c r="A9" s="3"/>
      <c r="B9" s="3"/>
      <c r="C9" s="14" t="s">
        <v>13</v>
      </c>
      <c r="D9" s="14"/>
      <c r="E9" s="14"/>
      <c r="F9" s="14"/>
      <c r="G9" s="14"/>
      <c r="H9" s="14"/>
      <c r="I9" s="132">
        <v>32</v>
      </c>
      <c r="J9" s="34" t="s">
        <v>14</v>
      </c>
      <c r="K9" s="15"/>
      <c r="L9" s="15"/>
      <c r="M9" s="15"/>
      <c r="N9" s="15"/>
      <c r="O9" s="15"/>
      <c r="P9" s="15"/>
      <c r="Q9" s="15"/>
      <c r="R9" s="156"/>
      <c r="S9" s="156"/>
      <c r="T9" s="156"/>
      <c r="U9" s="156"/>
      <c r="V9" s="156"/>
      <c r="W9" s="156"/>
      <c r="X9" s="156"/>
      <c r="Y9" s="15"/>
      <c r="Z9" s="15"/>
      <c r="AA9" s="15"/>
      <c r="AB9" s="15"/>
      <c r="AC9" s="15"/>
      <c r="AD9" s="15"/>
      <c r="AE9" s="15"/>
      <c r="AF9" s="15"/>
      <c r="AG9" s="15"/>
      <c r="AH9" s="15"/>
      <c r="AI9" s="4"/>
      <c r="AJ9" s="4"/>
      <c r="AK9" s="4"/>
      <c r="AL9" s="4"/>
      <c r="AM9" s="4"/>
      <c r="AN9" s="4"/>
      <c r="AO9" s="4"/>
      <c r="AP9" s="4"/>
      <c r="AQ9" s="4"/>
      <c r="AR9" s="4"/>
      <c r="AS9" s="4"/>
      <c r="AT9" s="4"/>
      <c r="AU9" s="4"/>
      <c r="AV9" s="4"/>
      <c r="AW9" s="4"/>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row>
    <row r="10" spans="1:82" ht="25.5" customHeight="1" x14ac:dyDescent="0.3">
      <c r="A10" s="3"/>
      <c r="B10" s="3"/>
      <c r="C10" s="14" t="s">
        <v>15</v>
      </c>
      <c r="D10" s="14"/>
      <c r="E10" s="14"/>
      <c r="F10" s="14"/>
      <c r="G10" s="14"/>
      <c r="H10" s="14"/>
      <c r="I10" s="33">
        <f>46.4*6*I9/12</f>
        <v>742.4</v>
      </c>
      <c r="J10" s="14"/>
      <c r="K10" s="28"/>
      <c r="L10" s="28"/>
      <c r="M10" s="28"/>
      <c r="N10" s="28"/>
      <c r="O10" s="28"/>
      <c r="P10" s="28"/>
      <c r="Q10" s="28"/>
      <c r="R10" s="156"/>
      <c r="S10" s="156"/>
      <c r="T10" s="156"/>
      <c r="U10" s="156"/>
      <c r="V10" s="156"/>
      <c r="W10" s="156"/>
      <c r="X10" s="156"/>
      <c r="Y10" s="28"/>
      <c r="Z10" s="28"/>
      <c r="AA10" s="28"/>
      <c r="AB10" s="4"/>
      <c r="AC10" s="4"/>
      <c r="AD10" s="4"/>
      <c r="AE10" s="4"/>
      <c r="AF10" s="4"/>
      <c r="AG10" s="4"/>
      <c r="AH10" s="4"/>
      <c r="AI10" s="4"/>
      <c r="AJ10" s="4"/>
      <c r="AK10" s="4"/>
      <c r="AL10" s="4"/>
      <c r="AM10" s="4"/>
      <c r="AN10" s="4"/>
      <c r="AO10" s="4"/>
      <c r="AP10" s="4"/>
      <c r="AQ10" s="4"/>
      <c r="AR10" s="4"/>
      <c r="AS10" s="4"/>
      <c r="AT10" s="4"/>
      <c r="AU10" s="4"/>
      <c r="AV10" s="4"/>
      <c r="AW10" s="4"/>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row>
    <row r="11" spans="1:82" ht="25.5" customHeight="1" x14ac:dyDescent="0.3">
      <c r="A11" s="3"/>
      <c r="B11" s="3"/>
      <c r="C11" s="14" t="s">
        <v>16</v>
      </c>
      <c r="D11" s="14"/>
      <c r="E11" s="14"/>
      <c r="F11" s="14"/>
      <c r="G11" s="14"/>
      <c r="H11" s="14"/>
      <c r="I11" s="137">
        <f>I31</f>
        <v>935.94666666666672</v>
      </c>
      <c r="J11" s="34" t="s">
        <v>17</v>
      </c>
      <c r="K11" s="28"/>
      <c r="L11" s="28"/>
      <c r="M11" s="28"/>
      <c r="N11" s="28"/>
      <c r="O11" s="28"/>
      <c r="P11" s="28"/>
      <c r="Q11" s="28"/>
      <c r="R11" s="156"/>
      <c r="S11" s="156"/>
      <c r="T11" s="156"/>
      <c r="U11" s="156"/>
      <c r="V11" s="156"/>
      <c r="W11" s="156"/>
      <c r="X11" s="156"/>
      <c r="Y11" s="28"/>
      <c r="Z11" s="28"/>
      <c r="AA11" s="28"/>
      <c r="AB11" s="4"/>
      <c r="AC11" s="4"/>
      <c r="AD11" s="4"/>
      <c r="AE11" s="4"/>
      <c r="AF11" s="4"/>
      <c r="AG11" s="4"/>
      <c r="AH11" s="4"/>
      <c r="AI11" s="4"/>
      <c r="AJ11" s="4"/>
      <c r="AK11" s="4"/>
      <c r="AL11" s="4"/>
      <c r="AM11" s="4"/>
      <c r="AN11" s="4"/>
      <c r="AO11" s="4"/>
      <c r="AP11" s="4"/>
      <c r="AQ11" s="4"/>
      <c r="AR11" s="4"/>
      <c r="AS11" s="4"/>
      <c r="AT11" s="4"/>
      <c r="AU11" s="4"/>
      <c r="AV11" s="4"/>
      <c r="AW11" s="4"/>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row>
    <row r="12" spans="1:82" ht="21" customHeight="1" x14ac:dyDescent="0.25">
      <c r="A12" s="3"/>
      <c r="B12" s="3"/>
      <c r="C12" s="3"/>
      <c r="D12" s="3"/>
      <c r="E12" s="3"/>
      <c r="F12" s="3"/>
      <c r="G12" s="3"/>
      <c r="H12" s="3"/>
      <c r="I12" s="3"/>
      <c r="J12" s="3"/>
      <c r="K12" s="3"/>
      <c r="L12" s="3"/>
      <c r="M12" s="3"/>
      <c r="N12" s="3"/>
      <c r="O12" s="3"/>
      <c r="P12" s="3"/>
      <c r="Q12" s="3"/>
      <c r="R12" s="3"/>
      <c r="S12" s="3"/>
      <c r="T12" s="3"/>
      <c r="U12" s="3"/>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row>
    <row r="13" spans="1:82" ht="15" x14ac:dyDescent="0.25">
      <c r="A13" s="3"/>
      <c r="B13" s="3"/>
      <c r="C13" s="3"/>
      <c r="D13" s="3"/>
      <c r="E13" s="3"/>
      <c r="F13" s="3"/>
      <c r="G13" s="3"/>
      <c r="H13" s="3"/>
      <c r="I13" s="3"/>
      <c r="J13" s="3"/>
      <c r="K13" s="3"/>
      <c r="L13" s="3"/>
      <c r="M13" s="3"/>
      <c r="N13" s="3"/>
      <c r="O13" s="3"/>
      <c r="P13" s="3"/>
      <c r="Q13" s="3"/>
      <c r="R13" s="3"/>
      <c r="S13" s="3"/>
      <c r="T13" s="3"/>
      <c r="U13" s="3"/>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row>
    <row r="14" spans="1:82" ht="377.45" customHeight="1" x14ac:dyDescent="0.25">
      <c r="A14" s="3"/>
      <c r="B14" s="3"/>
      <c r="C14" s="35" t="s">
        <v>18</v>
      </c>
      <c r="D14" s="18" t="s">
        <v>19</v>
      </c>
      <c r="E14" s="29" t="s">
        <v>20</v>
      </c>
      <c r="F14" s="29" t="s">
        <v>21</v>
      </c>
      <c r="G14" s="29" t="s">
        <v>22</v>
      </c>
      <c r="H14" s="31" t="s">
        <v>23</v>
      </c>
      <c r="I14" s="113" t="s">
        <v>24</v>
      </c>
      <c r="J14" s="27" t="s">
        <v>25</v>
      </c>
      <c r="K14" s="27" t="s">
        <v>26</v>
      </c>
      <c r="L14" s="27" t="s">
        <v>27</v>
      </c>
      <c r="M14" s="27" t="s">
        <v>28</v>
      </c>
      <c r="N14" s="30" t="s">
        <v>29</v>
      </c>
      <c r="O14" s="30" t="s">
        <v>30</v>
      </c>
      <c r="P14" s="32" t="s">
        <v>31</v>
      </c>
      <c r="Q14" s="32" t="s">
        <v>32</v>
      </c>
      <c r="R14" s="32" t="s">
        <v>33</v>
      </c>
      <c r="S14" s="139" t="s">
        <v>34</v>
      </c>
      <c r="T14" s="140"/>
      <c r="U14" s="141"/>
      <c r="V14" s="91" t="s">
        <v>35</v>
      </c>
      <c r="W14" s="91" t="s">
        <v>36</v>
      </c>
      <c r="X14" s="91" t="s">
        <v>37</v>
      </c>
      <c r="Y14" s="91" t="s">
        <v>38</v>
      </c>
      <c r="Z14" s="91" t="s">
        <v>39</v>
      </c>
      <c r="AA14" s="91" t="s">
        <v>40</v>
      </c>
      <c r="AB14" s="91" t="s">
        <v>41</v>
      </c>
      <c r="AC14" s="91" t="s">
        <v>42</v>
      </c>
      <c r="AD14" s="91" t="s">
        <v>43</v>
      </c>
      <c r="AE14" s="91" t="s">
        <v>44</v>
      </c>
      <c r="AF14" s="91" t="s">
        <v>45</v>
      </c>
      <c r="AG14" s="91" t="s">
        <v>46</v>
      </c>
      <c r="AH14" s="91" t="s">
        <v>47</v>
      </c>
      <c r="AI14" s="91" t="s">
        <v>48</v>
      </c>
      <c r="AJ14" s="91" t="s">
        <v>49</v>
      </c>
      <c r="AK14" s="91" t="s">
        <v>50</v>
      </c>
      <c r="AL14" s="91" t="s">
        <v>51</v>
      </c>
      <c r="AM14" s="91" t="s">
        <v>52</v>
      </c>
      <c r="AN14" s="91" t="s">
        <v>53</v>
      </c>
      <c r="AO14" s="91" t="s">
        <v>54</v>
      </c>
      <c r="AP14" s="91" t="s">
        <v>55</v>
      </c>
      <c r="AQ14" s="91" t="s">
        <v>56</v>
      </c>
      <c r="AR14" s="91" t="s">
        <v>57</v>
      </c>
      <c r="AS14" s="91" t="s">
        <v>58</v>
      </c>
      <c r="AT14" s="91" t="s">
        <v>59</v>
      </c>
      <c r="AU14" s="91" t="s">
        <v>60</v>
      </c>
      <c r="AV14" s="91" t="s">
        <v>61</v>
      </c>
      <c r="AW14" s="91" t="s">
        <v>62</v>
      </c>
      <c r="AX14" s="91" t="s">
        <v>63</v>
      </c>
      <c r="AY14" s="91" t="s">
        <v>64</v>
      </c>
      <c r="AZ14" s="91" t="s">
        <v>65</v>
      </c>
      <c r="BA14" s="91" t="s">
        <v>66</v>
      </c>
      <c r="BB14" s="91" t="s">
        <v>67</v>
      </c>
      <c r="BC14" s="91" t="s">
        <v>68</v>
      </c>
      <c r="BD14" s="91" t="s">
        <v>69</v>
      </c>
      <c r="BE14" s="91" t="s">
        <v>70</v>
      </c>
      <c r="BF14" s="91" t="s">
        <v>71</v>
      </c>
      <c r="BG14" s="91" t="s">
        <v>72</v>
      </c>
      <c r="BH14" s="91" t="s">
        <v>73</v>
      </c>
      <c r="BI14" s="91" t="s">
        <v>74</v>
      </c>
      <c r="BJ14" s="91" t="s">
        <v>75</v>
      </c>
      <c r="BK14" s="91" t="s">
        <v>76</v>
      </c>
      <c r="BL14" s="91" t="s">
        <v>77</v>
      </c>
      <c r="BM14" s="91" t="s">
        <v>78</v>
      </c>
      <c r="BN14" s="91" t="s">
        <v>79</v>
      </c>
      <c r="BO14" s="91" t="s">
        <v>80</v>
      </c>
      <c r="BP14" s="91" t="s">
        <v>81</v>
      </c>
      <c r="BQ14" s="91" t="s">
        <v>82</v>
      </c>
      <c r="BR14" s="91" t="s">
        <v>83</v>
      </c>
      <c r="BS14" s="91" t="s">
        <v>84</v>
      </c>
      <c r="BT14" s="91" t="s">
        <v>85</v>
      </c>
      <c r="BU14" s="91" t="s">
        <v>86</v>
      </c>
      <c r="BV14" s="91" t="s">
        <v>87</v>
      </c>
      <c r="BW14" s="91" t="s">
        <v>88</v>
      </c>
      <c r="BX14" s="91" t="s">
        <v>89</v>
      </c>
      <c r="BY14" s="91" t="s">
        <v>90</v>
      </c>
      <c r="BZ14" s="3"/>
      <c r="CA14" s="3"/>
      <c r="CB14" s="3"/>
      <c r="CC14" s="3"/>
      <c r="CD14" s="3"/>
    </row>
    <row r="15" spans="1:82" ht="23.45" customHeight="1" x14ac:dyDescent="0.25">
      <c r="A15" s="3"/>
      <c r="B15" s="3"/>
      <c r="C15" s="7"/>
      <c r="D15" s="17"/>
      <c r="E15" s="17"/>
      <c r="F15" s="17"/>
      <c r="G15" s="17"/>
      <c r="H15" s="17"/>
      <c r="I15" s="8"/>
      <c r="J15" s="8"/>
      <c r="K15" s="8"/>
      <c r="L15" s="8"/>
      <c r="M15" s="8"/>
      <c r="N15" s="8"/>
      <c r="O15" s="8"/>
      <c r="P15" s="8"/>
      <c r="Q15" s="8"/>
      <c r="R15" s="8"/>
      <c r="S15" s="46" t="s">
        <v>91</v>
      </c>
      <c r="T15" s="47" t="s">
        <v>92</v>
      </c>
      <c r="U15" s="47" t="s">
        <v>93</v>
      </c>
      <c r="V15" s="9"/>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1"/>
      <c r="BG15" s="11"/>
      <c r="BH15" s="11"/>
      <c r="BI15" s="11"/>
      <c r="BJ15" s="11"/>
      <c r="BK15" s="11"/>
      <c r="BL15" s="11"/>
      <c r="BM15" s="11"/>
      <c r="BN15" s="11"/>
      <c r="BO15" s="11"/>
      <c r="BP15" s="11"/>
      <c r="BQ15" s="11"/>
      <c r="BR15" s="11"/>
      <c r="BS15" s="11"/>
      <c r="BT15" s="11"/>
      <c r="BU15" s="11"/>
      <c r="BV15" s="11"/>
      <c r="BW15" s="11"/>
      <c r="BX15" s="11"/>
      <c r="BY15" s="11"/>
      <c r="BZ15" s="3"/>
      <c r="CA15" s="3"/>
      <c r="CB15" s="3"/>
      <c r="CC15" s="3"/>
      <c r="CD15" s="3"/>
    </row>
    <row r="16" spans="1:82" ht="141" customHeight="1" x14ac:dyDescent="0.25">
      <c r="A16" s="3"/>
      <c r="B16" s="138"/>
      <c r="C16" s="109" t="s">
        <v>94</v>
      </c>
      <c r="D16" s="21">
        <v>20</v>
      </c>
      <c r="E16" s="21">
        <v>1</v>
      </c>
      <c r="F16" s="21">
        <v>5</v>
      </c>
      <c r="G16" s="21"/>
      <c r="H16" s="21">
        <v>0</v>
      </c>
      <c r="I16" s="126">
        <f>SUM(J16:R16)</f>
        <v>54</v>
      </c>
      <c r="J16" s="127">
        <v>0</v>
      </c>
      <c r="K16" s="127">
        <v>0</v>
      </c>
      <c r="L16" s="127">
        <v>0</v>
      </c>
      <c r="M16" s="127">
        <v>24</v>
      </c>
      <c r="N16" s="127">
        <v>12</v>
      </c>
      <c r="O16" s="127">
        <v>12</v>
      </c>
      <c r="P16" s="127">
        <v>0</v>
      </c>
      <c r="Q16" s="127">
        <v>3</v>
      </c>
      <c r="R16" s="128">
        <v>3</v>
      </c>
      <c r="S16" s="38" t="s">
        <v>95</v>
      </c>
      <c r="T16" s="44" t="s">
        <v>96</v>
      </c>
      <c r="U16" s="40" t="s">
        <v>97</v>
      </c>
      <c r="V16" s="86"/>
      <c r="W16" s="87"/>
      <c r="X16" s="88"/>
      <c r="Y16" s="87"/>
      <c r="Z16" s="88"/>
      <c r="AA16" s="88"/>
      <c r="AB16" s="87"/>
      <c r="AC16" s="75"/>
      <c r="AD16" s="75"/>
      <c r="AE16" s="75"/>
      <c r="AF16" s="75"/>
      <c r="AG16" s="75"/>
      <c r="AH16" s="75"/>
      <c r="AI16" s="88"/>
      <c r="AJ16" s="88"/>
      <c r="AK16" s="88"/>
      <c r="AL16" s="86"/>
      <c r="AM16" s="87"/>
      <c r="AN16" s="88"/>
      <c r="AO16" s="88"/>
      <c r="AP16" s="88"/>
      <c r="AQ16" s="86"/>
      <c r="AR16" s="87"/>
      <c r="AS16" s="88"/>
      <c r="AT16" s="87"/>
      <c r="AU16" s="88"/>
      <c r="AV16" s="87"/>
      <c r="AW16" s="87"/>
      <c r="AX16" s="87"/>
      <c r="AY16" s="87"/>
      <c r="AZ16" s="89"/>
      <c r="BA16" s="89"/>
      <c r="BB16" s="89"/>
      <c r="BC16" s="89"/>
      <c r="BD16" s="89"/>
      <c r="BE16" s="89"/>
      <c r="BF16" s="75"/>
      <c r="BG16" s="75"/>
      <c r="BH16" s="75"/>
      <c r="BI16" s="75"/>
      <c r="BJ16" s="75"/>
      <c r="BK16" s="75"/>
      <c r="BL16" s="86"/>
      <c r="BM16" s="86"/>
      <c r="BN16" s="90"/>
      <c r="BO16" s="90"/>
      <c r="BP16" s="89"/>
      <c r="BQ16" s="89"/>
      <c r="BR16" s="86"/>
      <c r="BS16" s="89"/>
      <c r="BT16" s="86"/>
      <c r="BU16" s="90"/>
      <c r="BV16" s="90"/>
      <c r="BW16" s="90"/>
      <c r="BX16" s="90"/>
      <c r="BY16" s="90"/>
      <c r="BZ16" s="3"/>
      <c r="CA16" s="3"/>
      <c r="CB16" s="3"/>
      <c r="CC16" s="3"/>
      <c r="CD16" s="3"/>
    </row>
    <row r="17" spans="1:82" ht="151.5" customHeight="1" x14ac:dyDescent="0.25">
      <c r="A17" s="3"/>
      <c r="B17" s="138"/>
      <c r="C17" s="109" t="s">
        <v>98</v>
      </c>
      <c r="D17" s="21">
        <v>20</v>
      </c>
      <c r="E17" s="21">
        <v>9</v>
      </c>
      <c r="F17" s="21">
        <v>12</v>
      </c>
      <c r="G17" s="21"/>
      <c r="H17" s="21">
        <v>0</v>
      </c>
      <c r="I17" s="126">
        <f>SUM(J17:R17)</f>
        <v>90</v>
      </c>
      <c r="J17" s="127">
        <v>12</v>
      </c>
      <c r="K17" s="127">
        <v>24</v>
      </c>
      <c r="L17" s="127">
        <v>12</v>
      </c>
      <c r="M17" s="127">
        <v>0</v>
      </c>
      <c r="N17" s="127">
        <v>24</v>
      </c>
      <c r="O17" s="127">
        <v>12</v>
      </c>
      <c r="P17" s="127">
        <v>0</v>
      </c>
      <c r="Q17" s="127">
        <v>3</v>
      </c>
      <c r="R17" s="128">
        <v>3</v>
      </c>
      <c r="S17" s="38" t="s">
        <v>95</v>
      </c>
      <c r="T17" s="39" t="s">
        <v>96</v>
      </c>
      <c r="U17" s="40" t="s">
        <v>97</v>
      </c>
      <c r="V17" s="70"/>
      <c r="W17" s="71"/>
      <c r="X17" s="72"/>
      <c r="Y17" s="72"/>
      <c r="Z17" s="70"/>
      <c r="AA17" s="70"/>
      <c r="AB17" s="72"/>
      <c r="AC17" s="73"/>
      <c r="AD17" s="73"/>
      <c r="AE17" s="73"/>
      <c r="AF17" s="73"/>
      <c r="AG17" s="73"/>
      <c r="AH17" s="73"/>
      <c r="AI17" s="74"/>
      <c r="AJ17" s="70"/>
      <c r="AK17" s="70"/>
      <c r="AL17" s="74"/>
      <c r="AM17" s="74"/>
      <c r="AN17" s="70"/>
      <c r="AO17" s="74"/>
      <c r="AP17" s="74"/>
      <c r="AQ17" s="74"/>
      <c r="AR17" s="70"/>
      <c r="AS17" s="74"/>
      <c r="AT17" s="72"/>
      <c r="AU17" s="72"/>
      <c r="AV17" s="72"/>
      <c r="AW17" s="72"/>
      <c r="AX17" s="72"/>
      <c r="AY17" s="72"/>
      <c r="AZ17" s="72"/>
      <c r="BA17" s="72"/>
      <c r="BB17" s="72"/>
      <c r="BC17" s="72"/>
      <c r="BD17" s="72"/>
      <c r="BE17" s="72"/>
      <c r="BF17" s="73"/>
      <c r="BG17" s="73"/>
      <c r="BH17" s="73"/>
      <c r="BI17" s="73"/>
      <c r="BJ17" s="73"/>
      <c r="BK17" s="73"/>
      <c r="BL17" s="74"/>
      <c r="BM17" s="74"/>
      <c r="BN17" s="72"/>
      <c r="BO17" s="72"/>
      <c r="BP17" s="72"/>
      <c r="BQ17" s="72"/>
      <c r="BR17" s="74"/>
      <c r="BS17" s="72"/>
      <c r="BT17" s="74"/>
      <c r="BU17" s="72"/>
      <c r="BV17" s="72"/>
      <c r="BW17" s="72"/>
      <c r="BX17" s="72"/>
      <c r="BY17" s="74"/>
      <c r="BZ17" s="3"/>
      <c r="CA17" s="3"/>
      <c r="CB17" s="3"/>
      <c r="CC17" s="3"/>
      <c r="CD17" s="3"/>
    </row>
    <row r="18" spans="1:82" ht="142.5" customHeight="1" x14ac:dyDescent="0.25">
      <c r="A18" s="3"/>
      <c r="B18" s="138"/>
      <c r="C18" s="109" t="s">
        <v>99</v>
      </c>
      <c r="D18" s="21">
        <v>40</v>
      </c>
      <c r="E18" s="21">
        <v>9</v>
      </c>
      <c r="F18" s="21">
        <v>12</v>
      </c>
      <c r="G18" s="21"/>
      <c r="H18" s="21">
        <v>0</v>
      </c>
      <c r="I18" s="126">
        <f>(($D18/(SUM($D$16:$D$29)))*($I$10))-H18</f>
        <v>98.986666666666665</v>
      </c>
      <c r="J18" s="127">
        <v>0</v>
      </c>
      <c r="K18" s="127">
        <v>36</v>
      </c>
      <c r="L18" s="127">
        <v>0</v>
      </c>
      <c r="M18" s="127">
        <v>12</v>
      </c>
      <c r="N18" s="127">
        <v>0</v>
      </c>
      <c r="O18" s="127">
        <v>12</v>
      </c>
      <c r="P18" s="127">
        <v>12</v>
      </c>
      <c r="Q18" s="127">
        <f>(I18-(SUM(J18:P18)))/2</f>
        <v>13.493333333333332</v>
      </c>
      <c r="R18" s="128">
        <f>(I18-(SUM(J18:P18)))/2</f>
        <v>13.493333333333332</v>
      </c>
      <c r="S18" s="38" t="s">
        <v>100</v>
      </c>
      <c r="T18" s="42" t="s">
        <v>96</v>
      </c>
      <c r="U18" s="40" t="s">
        <v>97</v>
      </c>
      <c r="V18" s="75"/>
      <c r="W18" s="74"/>
      <c r="X18" s="75"/>
      <c r="Y18" s="75"/>
      <c r="Z18" s="75"/>
      <c r="AA18" s="75"/>
      <c r="AB18" s="75"/>
      <c r="AC18" s="75"/>
      <c r="AD18" s="75"/>
      <c r="AE18" s="75"/>
      <c r="AF18" s="75"/>
      <c r="AG18" s="75"/>
      <c r="AH18" s="75"/>
      <c r="AI18" s="75"/>
      <c r="AJ18" s="75"/>
      <c r="AK18" s="75"/>
      <c r="AL18" s="75"/>
      <c r="AM18" s="75"/>
      <c r="AN18" s="75"/>
      <c r="AO18" s="75"/>
      <c r="AP18" s="75"/>
      <c r="AQ18" s="74"/>
      <c r="AR18" s="75"/>
      <c r="AS18" s="74"/>
      <c r="AT18" s="75"/>
      <c r="AU18" s="75"/>
      <c r="AV18" s="75"/>
      <c r="AW18" s="75"/>
      <c r="AX18" s="75"/>
      <c r="AY18" s="75"/>
      <c r="AZ18" s="75"/>
      <c r="BA18" s="75"/>
      <c r="BB18" s="75"/>
      <c r="BC18" s="75"/>
      <c r="BD18" s="75"/>
      <c r="BE18" s="75"/>
      <c r="BF18" s="75"/>
      <c r="BG18" s="76"/>
      <c r="BH18" s="75"/>
      <c r="BI18" s="76"/>
      <c r="BJ18" s="76"/>
      <c r="BK18" s="75"/>
      <c r="BL18" s="77"/>
      <c r="BM18" s="77"/>
      <c r="BN18" s="78"/>
      <c r="BO18" s="77"/>
      <c r="BP18" s="78"/>
      <c r="BQ18" s="77"/>
      <c r="BR18" s="79"/>
      <c r="BS18" s="79"/>
      <c r="BT18" s="78"/>
      <c r="BU18" s="78"/>
      <c r="BV18" s="79"/>
      <c r="BW18" s="79"/>
      <c r="BX18" s="79"/>
      <c r="BY18" s="80"/>
      <c r="BZ18" s="3"/>
      <c r="CA18" s="3"/>
      <c r="CB18" s="3"/>
      <c r="CC18" s="3"/>
      <c r="CD18" s="3"/>
    </row>
    <row r="19" spans="1:82" ht="152.1" customHeight="1" x14ac:dyDescent="0.25">
      <c r="A19" s="3"/>
      <c r="B19" s="138"/>
      <c r="C19" s="109" t="s">
        <v>101</v>
      </c>
      <c r="D19" s="21">
        <v>20</v>
      </c>
      <c r="E19" s="21">
        <v>9</v>
      </c>
      <c r="F19" s="21">
        <v>12</v>
      </c>
      <c r="G19" s="21"/>
      <c r="H19" s="21">
        <v>0</v>
      </c>
      <c r="I19" s="126">
        <f>(($D19/(SUM($D$16:$D$29)))*($I$10))-H19</f>
        <v>49.493333333333332</v>
      </c>
      <c r="J19" s="127">
        <v>12</v>
      </c>
      <c r="K19" s="127">
        <v>12</v>
      </c>
      <c r="L19" s="127">
        <v>0</v>
      </c>
      <c r="M19" s="127">
        <v>0</v>
      </c>
      <c r="N19" s="127">
        <v>12</v>
      </c>
      <c r="O19" s="127">
        <v>0</v>
      </c>
      <c r="P19" s="127">
        <v>0</v>
      </c>
      <c r="Q19" s="127">
        <f>(I19-(SUM(J19:P19)))/2</f>
        <v>6.7466666666666661</v>
      </c>
      <c r="R19" s="128">
        <f>(I19-(SUM(J19:P19)))/2</f>
        <v>6.7466666666666661</v>
      </c>
      <c r="S19" s="121" t="s">
        <v>102</v>
      </c>
      <c r="T19" s="122" t="s">
        <v>103</v>
      </c>
      <c r="U19" s="122" t="s">
        <v>104</v>
      </c>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4"/>
      <c r="BM19" s="75"/>
      <c r="BN19" s="76"/>
      <c r="BO19" s="74"/>
      <c r="BP19" s="76"/>
      <c r="BQ19" s="81"/>
      <c r="BR19" s="75"/>
      <c r="BS19" s="75"/>
      <c r="BT19" s="81"/>
      <c r="BU19" s="74"/>
      <c r="BV19" s="72"/>
      <c r="BW19" s="72"/>
      <c r="BX19" s="74"/>
      <c r="BY19" s="74"/>
      <c r="BZ19" s="3"/>
      <c r="CA19" s="3"/>
      <c r="CB19" s="3"/>
      <c r="CC19" s="3"/>
      <c r="CD19" s="3"/>
    </row>
    <row r="20" spans="1:82" ht="152.1" customHeight="1" x14ac:dyDescent="0.25">
      <c r="A20" s="3"/>
      <c r="B20" s="138"/>
      <c r="C20" s="109" t="s">
        <v>105</v>
      </c>
      <c r="D20" s="21">
        <v>20</v>
      </c>
      <c r="E20" s="21">
        <v>9</v>
      </c>
      <c r="F20" s="21">
        <v>12</v>
      </c>
      <c r="G20" s="21"/>
      <c r="H20" s="21">
        <v>0</v>
      </c>
      <c r="I20" s="126">
        <f>(($D20/(SUM($D$16:$D$29)))*($I$10))-H20</f>
        <v>49.493333333333332</v>
      </c>
      <c r="J20" s="127">
        <v>12</v>
      </c>
      <c r="K20" s="127">
        <v>12</v>
      </c>
      <c r="L20" s="127">
        <v>12</v>
      </c>
      <c r="M20" s="127">
        <v>0</v>
      </c>
      <c r="N20" s="127">
        <v>0</v>
      </c>
      <c r="O20" s="127">
        <v>0</v>
      </c>
      <c r="P20" s="127">
        <v>0</v>
      </c>
      <c r="Q20" s="127">
        <f>(I20-(SUM(J20:P20)))/2</f>
        <v>6.7466666666666661</v>
      </c>
      <c r="R20" s="128">
        <f>(I20-(SUM(J20:P20)))/2</f>
        <v>6.7466666666666661</v>
      </c>
      <c r="S20" s="38" t="s">
        <v>95</v>
      </c>
      <c r="T20" s="42" t="s">
        <v>96</v>
      </c>
      <c r="U20" s="40" t="s">
        <v>97</v>
      </c>
      <c r="V20" s="70"/>
      <c r="W20" s="76"/>
      <c r="X20" s="75"/>
      <c r="Y20" s="70"/>
      <c r="Z20" s="75"/>
      <c r="AA20" s="74"/>
      <c r="AB20" s="76"/>
      <c r="AC20" s="83"/>
      <c r="AD20" s="83"/>
      <c r="AE20" s="81"/>
      <c r="AF20" s="83"/>
      <c r="AG20" s="84"/>
      <c r="AH20" s="83"/>
      <c r="AI20" s="83"/>
      <c r="AJ20" s="83"/>
      <c r="AK20" s="81"/>
      <c r="AL20" s="83"/>
      <c r="AM20" s="84"/>
      <c r="AN20" s="85"/>
      <c r="AO20" s="74"/>
      <c r="AP20" s="74"/>
      <c r="AQ20" s="76"/>
      <c r="AR20" s="76"/>
      <c r="AS20" s="75"/>
      <c r="AT20" s="75"/>
      <c r="AU20" s="75"/>
      <c r="AV20" s="74"/>
      <c r="AW20" s="76"/>
      <c r="AX20" s="75"/>
      <c r="AY20" s="74"/>
      <c r="AZ20" s="74"/>
      <c r="BA20" s="74"/>
      <c r="BB20" s="74"/>
      <c r="BC20" s="74"/>
      <c r="BD20" s="74"/>
      <c r="BE20" s="74"/>
      <c r="BF20" s="83"/>
      <c r="BG20" s="83"/>
      <c r="BH20" s="83"/>
      <c r="BI20" s="84"/>
      <c r="BJ20" s="83"/>
      <c r="BK20" s="84"/>
      <c r="BL20" s="79"/>
      <c r="BM20" s="79"/>
      <c r="BN20" s="79"/>
      <c r="BO20" s="77"/>
      <c r="BP20" s="77"/>
      <c r="BQ20" s="79"/>
      <c r="BR20" s="77"/>
      <c r="BS20" s="77"/>
      <c r="BT20" s="79"/>
      <c r="BU20" s="79"/>
      <c r="BV20" s="79"/>
      <c r="BW20" s="79"/>
      <c r="BX20" s="79"/>
      <c r="BY20" s="79"/>
      <c r="BZ20" s="3"/>
      <c r="CA20" s="3"/>
      <c r="CB20" s="3"/>
      <c r="CC20" s="3"/>
      <c r="CD20" s="3"/>
    </row>
    <row r="21" spans="1:82" ht="24.95" customHeight="1" x14ac:dyDescent="0.25">
      <c r="A21" s="3"/>
      <c r="B21" s="3"/>
      <c r="C21" s="110"/>
      <c r="D21" s="22"/>
      <c r="E21" s="22"/>
      <c r="F21" s="22"/>
      <c r="G21" s="22"/>
      <c r="H21" s="22"/>
      <c r="I21" s="129"/>
      <c r="J21" s="129"/>
      <c r="K21" s="129"/>
      <c r="L21" s="129"/>
      <c r="M21" s="129"/>
      <c r="N21" s="129"/>
      <c r="O21" s="129"/>
      <c r="P21" s="129"/>
      <c r="Q21" s="129"/>
      <c r="R21" s="130"/>
      <c r="S21" s="46" t="s">
        <v>91</v>
      </c>
      <c r="T21" s="47" t="s">
        <v>92</v>
      </c>
      <c r="U21" s="47" t="s">
        <v>93</v>
      </c>
      <c r="V21" s="37"/>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6"/>
      <c r="BG21" s="26"/>
      <c r="BH21" s="26"/>
      <c r="BI21" s="26"/>
      <c r="BJ21" s="26"/>
      <c r="BK21" s="26"/>
      <c r="BL21" s="26"/>
      <c r="BM21" s="26"/>
      <c r="BN21" s="26"/>
      <c r="BO21" s="26"/>
      <c r="BP21" s="26"/>
      <c r="BQ21" s="26"/>
      <c r="BR21" s="26"/>
      <c r="BS21" s="26"/>
      <c r="BT21" s="26"/>
      <c r="BU21" s="26"/>
      <c r="BV21" s="26"/>
      <c r="BW21" s="26"/>
      <c r="BX21" s="26"/>
      <c r="BY21" s="26"/>
      <c r="BZ21" s="3"/>
      <c r="CA21" s="3"/>
      <c r="CB21" s="3"/>
      <c r="CC21" s="3"/>
      <c r="CD21" s="3"/>
    </row>
    <row r="22" spans="1:82" ht="155.25" customHeight="1" x14ac:dyDescent="0.25">
      <c r="A22" s="3"/>
      <c r="B22" s="138" t="s">
        <v>106</v>
      </c>
      <c r="C22" s="109" t="s">
        <v>107</v>
      </c>
      <c r="D22" s="21">
        <v>20</v>
      </c>
      <c r="E22" s="21">
        <v>9</v>
      </c>
      <c r="F22" s="21">
        <v>11</v>
      </c>
      <c r="G22" s="21"/>
      <c r="H22" s="21">
        <v>0</v>
      </c>
      <c r="I22" s="126">
        <f>SUM(J22:R22)</f>
        <v>84</v>
      </c>
      <c r="J22" s="127">
        <v>12</v>
      </c>
      <c r="K22" s="127">
        <v>12</v>
      </c>
      <c r="L22" s="127">
        <v>6</v>
      </c>
      <c r="M22" s="127">
        <v>0</v>
      </c>
      <c r="N22" s="127">
        <v>12</v>
      </c>
      <c r="O22" s="127">
        <v>24</v>
      </c>
      <c r="P22" s="127">
        <v>12</v>
      </c>
      <c r="Q22" s="127">
        <v>3</v>
      </c>
      <c r="R22" s="128">
        <v>3</v>
      </c>
      <c r="S22" s="41" t="s">
        <v>108</v>
      </c>
      <c r="T22" s="39" t="s">
        <v>109</v>
      </c>
      <c r="U22" s="40"/>
      <c r="V22" s="92"/>
      <c r="W22" s="75"/>
      <c r="X22" s="70"/>
      <c r="Y22" s="76"/>
      <c r="Z22" s="75"/>
      <c r="AA22" s="75"/>
      <c r="AB22" s="75"/>
      <c r="AC22" s="75"/>
      <c r="AD22" s="75"/>
      <c r="AE22" s="75"/>
      <c r="AF22" s="75"/>
      <c r="AG22" s="75"/>
      <c r="AH22" s="75"/>
      <c r="AI22" s="74"/>
      <c r="AJ22" s="76"/>
      <c r="AK22" s="75"/>
      <c r="AL22" s="75"/>
      <c r="AM22" s="75"/>
      <c r="AN22" s="75"/>
      <c r="AO22" s="75"/>
      <c r="AP22" s="75"/>
      <c r="AQ22" s="93"/>
      <c r="AR22" s="75"/>
      <c r="AS22" s="75"/>
      <c r="AT22" s="70"/>
      <c r="AU22" s="75"/>
      <c r="AV22" s="75"/>
      <c r="AW22" s="75"/>
      <c r="AX22" s="75"/>
      <c r="AY22" s="75"/>
      <c r="AZ22" s="75"/>
      <c r="BA22" s="75"/>
      <c r="BB22" s="75"/>
      <c r="BC22" s="75"/>
      <c r="BD22" s="75"/>
      <c r="BE22" s="75"/>
      <c r="BF22" s="75"/>
      <c r="BG22" s="75"/>
      <c r="BH22" s="75"/>
      <c r="BI22" s="75"/>
      <c r="BJ22" s="75"/>
      <c r="BK22" s="75"/>
      <c r="BL22" s="94"/>
      <c r="BM22" s="94"/>
      <c r="BN22" s="94"/>
      <c r="BO22" s="94"/>
      <c r="BP22" s="94"/>
      <c r="BQ22" s="94"/>
      <c r="BR22" s="94"/>
      <c r="BS22" s="82"/>
      <c r="BT22" s="94"/>
      <c r="BU22" s="94"/>
      <c r="BV22" s="94"/>
      <c r="BW22" s="94"/>
      <c r="BX22" s="94"/>
      <c r="BY22" s="78"/>
      <c r="BZ22" s="3"/>
      <c r="CA22" s="3"/>
      <c r="CB22" s="3"/>
      <c r="CC22" s="3"/>
      <c r="CD22" s="3"/>
    </row>
    <row r="23" spans="1:82" ht="144" customHeight="1" x14ac:dyDescent="0.25">
      <c r="A23" s="3"/>
      <c r="B23" s="138"/>
      <c r="C23" s="109" t="s">
        <v>110</v>
      </c>
      <c r="D23" s="21">
        <v>20</v>
      </c>
      <c r="E23" s="21">
        <v>9</v>
      </c>
      <c r="F23" s="21">
        <v>4</v>
      </c>
      <c r="G23" s="21"/>
      <c r="H23" s="21">
        <v>0</v>
      </c>
      <c r="I23" s="126">
        <f>SUM(J23:R23)</f>
        <v>90</v>
      </c>
      <c r="J23" s="127">
        <v>12</v>
      </c>
      <c r="K23" s="127">
        <v>12</v>
      </c>
      <c r="L23" s="127">
        <v>12</v>
      </c>
      <c r="M23" s="127">
        <v>0</v>
      </c>
      <c r="N23" s="127">
        <v>12</v>
      </c>
      <c r="O23" s="127">
        <v>24</v>
      </c>
      <c r="P23" s="127">
        <v>12</v>
      </c>
      <c r="Q23" s="127">
        <v>3</v>
      </c>
      <c r="R23" s="128">
        <v>3</v>
      </c>
      <c r="S23" s="121" t="s">
        <v>111</v>
      </c>
      <c r="T23" s="122" t="s">
        <v>112</v>
      </c>
      <c r="U23" s="122" t="s">
        <v>113</v>
      </c>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9"/>
      <c r="BM23" s="94"/>
      <c r="BN23" s="80"/>
      <c r="BO23" s="74"/>
      <c r="BP23" s="80"/>
      <c r="BQ23" s="80"/>
      <c r="BR23" s="78"/>
      <c r="BS23" s="78"/>
      <c r="BT23" s="80"/>
      <c r="BU23" s="80"/>
      <c r="BV23" s="80"/>
      <c r="BW23" s="80"/>
      <c r="BX23" s="80"/>
      <c r="BY23" s="80"/>
      <c r="BZ23" s="3"/>
      <c r="CA23" s="3"/>
      <c r="CB23" s="3"/>
      <c r="CC23" s="3"/>
      <c r="CD23" s="3"/>
    </row>
    <row r="24" spans="1:82" ht="144" customHeight="1" x14ac:dyDescent="0.25">
      <c r="A24" s="3"/>
      <c r="B24" s="138"/>
      <c r="C24" s="109" t="s">
        <v>114</v>
      </c>
      <c r="D24" s="21">
        <v>40</v>
      </c>
      <c r="E24" s="21">
        <v>12</v>
      </c>
      <c r="F24" s="21">
        <v>4</v>
      </c>
      <c r="G24" s="21"/>
      <c r="H24" s="21">
        <v>0</v>
      </c>
      <c r="I24" s="126">
        <f>(($D24/(SUM($D$16:$D$29)))*($I$10))-H24</f>
        <v>98.986666666666665</v>
      </c>
      <c r="J24" s="127">
        <v>0</v>
      </c>
      <c r="K24" s="127">
        <v>0</v>
      </c>
      <c r="L24" s="127">
        <v>6</v>
      </c>
      <c r="M24" s="127">
        <v>36</v>
      </c>
      <c r="N24" s="127">
        <v>0</v>
      </c>
      <c r="O24" s="127">
        <v>12</v>
      </c>
      <c r="P24" s="127">
        <v>12</v>
      </c>
      <c r="Q24" s="127">
        <f>(I24-(SUM(J24:P24)))/2</f>
        <v>16.493333333333332</v>
      </c>
      <c r="R24" s="128">
        <f>(I24-(SUM(J24:P24)))/2</f>
        <v>16.493333333333332</v>
      </c>
      <c r="S24" s="41" t="s">
        <v>115</v>
      </c>
      <c r="T24" s="42" t="s">
        <v>116</v>
      </c>
      <c r="U24" s="43" t="s">
        <v>117</v>
      </c>
      <c r="V24" s="70"/>
      <c r="W24" s="70"/>
      <c r="X24" s="76"/>
      <c r="Y24" s="75"/>
      <c r="Z24" s="75"/>
      <c r="AA24" s="70"/>
      <c r="AB24" s="76"/>
      <c r="AC24" s="75"/>
      <c r="AD24" s="75"/>
      <c r="AE24" s="75"/>
      <c r="AF24" s="75"/>
      <c r="AG24" s="75"/>
      <c r="AH24" s="75"/>
      <c r="AI24" s="74"/>
      <c r="AJ24" s="76"/>
      <c r="AK24" s="75"/>
      <c r="AL24" s="76"/>
      <c r="AM24" s="75"/>
      <c r="AN24" s="75"/>
      <c r="AO24" s="76"/>
      <c r="AP24" s="75"/>
      <c r="AQ24" s="75"/>
      <c r="AR24" s="75"/>
      <c r="AS24" s="76"/>
      <c r="AT24" s="75"/>
      <c r="AU24" s="75"/>
      <c r="AV24" s="75"/>
      <c r="AW24" s="75"/>
      <c r="AX24" s="75"/>
      <c r="AY24" s="75"/>
      <c r="AZ24" s="75"/>
      <c r="BA24" s="75"/>
      <c r="BB24" s="75"/>
      <c r="BC24" s="75"/>
      <c r="BD24" s="75"/>
      <c r="BE24" s="75"/>
      <c r="BF24" s="75"/>
      <c r="BG24" s="75"/>
      <c r="BH24" s="75"/>
      <c r="BI24" s="75"/>
      <c r="BJ24" s="75"/>
      <c r="BK24" s="75"/>
      <c r="BL24" s="94"/>
      <c r="BM24" s="94"/>
      <c r="BN24" s="94"/>
      <c r="BO24" s="94"/>
      <c r="BP24" s="94"/>
      <c r="BQ24" s="79"/>
      <c r="BR24" s="80"/>
      <c r="BS24" s="79"/>
      <c r="BT24" s="80"/>
      <c r="BU24" s="94"/>
      <c r="BV24" s="94"/>
      <c r="BW24" s="94"/>
      <c r="BX24" s="94"/>
      <c r="BY24" s="79"/>
      <c r="BZ24" s="3"/>
      <c r="CA24" s="3"/>
      <c r="CB24" s="3"/>
      <c r="CC24" s="3"/>
      <c r="CD24" s="3"/>
    </row>
    <row r="25" spans="1:82" ht="129.94999999999999" customHeight="1" x14ac:dyDescent="0.25">
      <c r="A25" s="3"/>
      <c r="B25" s="138"/>
      <c r="C25" s="109" t="s">
        <v>118</v>
      </c>
      <c r="D25" s="21">
        <v>20</v>
      </c>
      <c r="E25" s="21">
        <v>5</v>
      </c>
      <c r="F25" s="21">
        <v>7</v>
      </c>
      <c r="G25" s="21"/>
      <c r="H25" s="21">
        <v>0</v>
      </c>
      <c r="I25" s="126">
        <f>SUM(J25:R25)</f>
        <v>72</v>
      </c>
      <c r="J25" s="127">
        <v>12</v>
      </c>
      <c r="K25" s="127">
        <v>24</v>
      </c>
      <c r="L25" s="127">
        <v>6</v>
      </c>
      <c r="M25" s="127">
        <v>0</v>
      </c>
      <c r="N25" s="127">
        <v>0</v>
      </c>
      <c r="O25" s="127">
        <v>12</v>
      </c>
      <c r="P25" s="127">
        <v>12</v>
      </c>
      <c r="Q25" s="127">
        <v>3</v>
      </c>
      <c r="R25" s="128">
        <v>3</v>
      </c>
      <c r="S25" s="41" t="s">
        <v>119</v>
      </c>
      <c r="T25" s="42" t="s">
        <v>120</v>
      </c>
      <c r="U25" s="43"/>
      <c r="V25" s="74"/>
      <c r="W25" s="96"/>
      <c r="X25" s="74"/>
      <c r="Y25" s="75"/>
      <c r="Z25" s="74"/>
      <c r="AA25" s="74"/>
      <c r="AB25" s="75"/>
      <c r="AC25" s="70"/>
      <c r="AD25" s="70"/>
      <c r="AE25" s="70"/>
      <c r="AF25" s="70"/>
      <c r="AG25" s="74"/>
      <c r="AH25" s="70"/>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4"/>
      <c r="BG25" s="74"/>
      <c r="BH25" s="74"/>
      <c r="BI25" s="74"/>
      <c r="BJ25" s="70"/>
      <c r="BK25" s="74"/>
      <c r="BL25" s="95"/>
      <c r="BM25" s="95"/>
      <c r="BN25" s="95"/>
      <c r="BO25" s="95"/>
      <c r="BP25" s="95"/>
      <c r="BQ25" s="95"/>
      <c r="BR25" s="95"/>
      <c r="BS25" s="95"/>
      <c r="BT25" s="95"/>
      <c r="BU25" s="95"/>
      <c r="BV25" s="95"/>
      <c r="BW25" s="95"/>
      <c r="BX25" s="95"/>
      <c r="BY25" s="95"/>
      <c r="BZ25" s="3"/>
      <c r="CA25" s="3"/>
      <c r="CB25" s="3"/>
      <c r="CC25" s="3"/>
      <c r="CD25" s="3"/>
    </row>
    <row r="26" spans="1:82" ht="129.94999999999999" customHeight="1" x14ac:dyDescent="0.25">
      <c r="A26" s="3"/>
      <c r="B26" s="138"/>
      <c r="C26" s="109" t="s">
        <v>121</v>
      </c>
      <c r="D26" s="21">
        <v>20</v>
      </c>
      <c r="E26" s="21">
        <v>9</v>
      </c>
      <c r="F26" s="21">
        <v>11</v>
      </c>
      <c r="G26" s="21"/>
      <c r="H26" s="21">
        <v>0</v>
      </c>
      <c r="I26" s="126">
        <f>SUM(J26:R26)</f>
        <v>72</v>
      </c>
      <c r="J26" s="127">
        <v>12</v>
      </c>
      <c r="K26" s="127">
        <v>24</v>
      </c>
      <c r="L26" s="127">
        <v>6</v>
      </c>
      <c r="M26" s="127">
        <v>0</v>
      </c>
      <c r="N26" s="127">
        <v>0</v>
      </c>
      <c r="O26" s="127">
        <v>12</v>
      </c>
      <c r="P26" s="127">
        <v>12</v>
      </c>
      <c r="Q26" s="127">
        <v>3</v>
      </c>
      <c r="R26" s="128">
        <v>3</v>
      </c>
      <c r="S26" s="41" t="s">
        <v>119</v>
      </c>
      <c r="T26" s="42" t="s">
        <v>120</v>
      </c>
      <c r="U26" s="43"/>
      <c r="V26" s="74"/>
      <c r="W26" s="96"/>
      <c r="X26" s="75"/>
      <c r="Y26" s="75"/>
      <c r="Z26" s="75"/>
      <c r="AA26" s="76"/>
      <c r="AB26" s="75"/>
      <c r="AC26" s="75"/>
      <c r="AD26" s="74"/>
      <c r="AE26" s="75"/>
      <c r="AF26" s="70"/>
      <c r="AG26" s="75"/>
      <c r="AH26" s="70"/>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4"/>
      <c r="BH26" s="74"/>
      <c r="BI26" s="74"/>
      <c r="BJ26" s="70"/>
      <c r="BK26" s="74"/>
      <c r="BL26" s="95"/>
      <c r="BM26" s="95"/>
      <c r="BN26" s="95"/>
      <c r="BO26" s="95"/>
      <c r="BP26" s="95"/>
      <c r="BQ26" s="95"/>
      <c r="BR26" s="95"/>
      <c r="BS26" s="95"/>
      <c r="BT26" s="95"/>
      <c r="BU26" s="95"/>
      <c r="BV26" s="95"/>
      <c r="BW26" s="95"/>
      <c r="BX26" s="95"/>
      <c r="BY26" s="95"/>
      <c r="BZ26" s="3"/>
      <c r="CA26" s="3"/>
      <c r="CB26" s="3"/>
      <c r="CC26" s="3"/>
      <c r="CD26" s="3"/>
    </row>
    <row r="27" spans="1:82" ht="20.45" customHeight="1" x14ac:dyDescent="0.25">
      <c r="A27" s="3"/>
      <c r="B27" s="3"/>
      <c r="C27" s="110"/>
      <c r="D27" s="22"/>
      <c r="E27" s="22"/>
      <c r="F27" s="22"/>
      <c r="G27" s="22"/>
      <c r="H27" s="22"/>
      <c r="I27" s="129"/>
      <c r="J27" s="129"/>
      <c r="K27" s="129"/>
      <c r="L27" s="129"/>
      <c r="M27" s="129"/>
      <c r="N27" s="129"/>
      <c r="O27" s="129"/>
      <c r="P27" s="129"/>
      <c r="Q27" s="129"/>
      <c r="R27" s="130"/>
      <c r="S27" s="46" t="s">
        <v>91</v>
      </c>
      <c r="T27" s="47" t="s">
        <v>92</v>
      </c>
      <c r="U27" s="47" t="s">
        <v>93</v>
      </c>
      <c r="V27" s="49"/>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1"/>
      <c r="BG27" s="51"/>
      <c r="BH27" s="51"/>
      <c r="BI27" s="51"/>
      <c r="BJ27" s="51"/>
      <c r="BK27" s="51"/>
      <c r="BL27" s="51"/>
      <c r="BM27" s="51"/>
      <c r="BN27" s="51"/>
      <c r="BO27" s="51"/>
      <c r="BP27" s="51"/>
      <c r="BQ27" s="51"/>
      <c r="BR27" s="51"/>
      <c r="BS27" s="51"/>
      <c r="BT27" s="51"/>
      <c r="BU27" s="51"/>
      <c r="BV27" s="51"/>
      <c r="BW27" s="51"/>
      <c r="BX27" s="51"/>
      <c r="BY27" s="51"/>
      <c r="BZ27" s="3"/>
      <c r="CA27" s="3"/>
      <c r="CB27" s="3"/>
      <c r="CC27" s="3"/>
      <c r="CD27" s="3"/>
    </row>
    <row r="28" spans="1:82" ht="126.95" customHeight="1" x14ac:dyDescent="0.3">
      <c r="A28" s="3"/>
      <c r="B28" s="108"/>
      <c r="C28" s="109" t="s">
        <v>122</v>
      </c>
      <c r="D28" s="21">
        <v>40</v>
      </c>
      <c r="E28" s="21">
        <v>9</v>
      </c>
      <c r="F28" s="21">
        <v>11</v>
      </c>
      <c r="G28" s="21"/>
      <c r="H28" s="21">
        <v>0</v>
      </c>
      <c r="I28" s="126">
        <f>(($D28/(SUM($D$16:$D$29)))*($I$10))-H28</f>
        <v>98.986666666666665</v>
      </c>
      <c r="J28" s="127">
        <v>12</v>
      </c>
      <c r="K28" s="127">
        <v>24</v>
      </c>
      <c r="L28" s="127">
        <v>12</v>
      </c>
      <c r="M28" s="127">
        <v>0</v>
      </c>
      <c r="N28" s="127">
        <v>24</v>
      </c>
      <c r="O28" s="127">
        <v>12</v>
      </c>
      <c r="P28" s="127">
        <v>0</v>
      </c>
      <c r="Q28" s="127">
        <f>(I28-(SUM(J28:P28)))/2</f>
        <v>7.4933333333333323</v>
      </c>
      <c r="R28" s="128">
        <f>(I28-(SUM(J28:P28)))/2</f>
        <v>7.4933333333333323</v>
      </c>
      <c r="S28" s="41" t="s">
        <v>108</v>
      </c>
      <c r="T28" s="42" t="s">
        <v>109</v>
      </c>
      <c r="U28" s="43" t="s">
        <v>123</v>
      </c>
      <c r="V28" s="101"/>
      <c r="W28" s="101"/>
      <c r="X28" s="101"/>
      <c r="Y28" s="101"/>
      <c r="Z28" s="101"/>
      <c r="AA28" s="101"/>
      <c r="AB28" s="101"/>
      <c r="AC28" s="102"/>
      <c r="AD28" s="101"/>
      <c r="AE28" s="101"/>
      <c r="AF28" s="103"/>
      <c r="AG28" s="101"/>
      <c r="AH28" s="101"/>
      <c r="AI28" s="101"/>
      <c r="AJ28" s="101"/>
      <c r="AK28" s="101"/>
      <c r="AL28" s="103"/>
      <c r="AM28" s="103"/>
      <c r="AN28" s="101"/>
      <c r="AO28" s="101"/>
      <c r="AP28" s="103"/>
      <c r="AQ28" s="103"/>
      <c r="AR28" s="101"/>
      <c r="AS28" s="101"/>
      <c r="AT28" s="101"/>
      <c r="AU28" s="101"/>
      <c r="AV28" s="101"/>
      <c r="AW28" s="101"/>
      <c r="AX28" s="103"/>
      <c r="AY28" s="101"/>
      <c r="AZ28" s="104"/>
      <c r="BA28" s="75"/>
      <c r="BB28" s="75"/>
      <c r="BC28" s="75"/>
      <c r="BD28" s="75"/>
      <c r="BE28" s="75"/>
      <c r="BF28" s="101"/>
      <c r="BG28" s="102"/>
      <c r="BH28" s="102"/>
      <c r="BI28" s="101"/>
      <c r="BJ28" s="105"/>
      <c r="BK28" s="105"/>
      <c r="BL28" s="107"/>
      <c r="BM28" s="107"/>
      <c r="BN28" s="106"/>
      <c r="BO28" s="106"/>
      <c r="BP28" s="107"/>
      <c r="BQ28" s="107"/>
      <c r="BR28" s="106"/>
      <c r="BS28" s="107"/>
      <c r="BT28" s="106"/>
      <c r="BU28" s="107"/>
      <c r="BV28" s="106"/>
      <c r="BW28" s="106"/>
      <c r="BX28" s="106"/>
      <c r="BY28" s="106"/>
      <c r="BZ28" s="3"/>
      <c r="CA28" s="3"/>
      <c r="CB28" s="3"/>
      <c r="CC28" s="3"/>
      <c r="CD28" s="3"/>
    </row>
    <row r="29" spans="1:82" ht="191.25" customHeight="1" x14ac:dyDescent="0.25">
      <c r="A29" s="3"/>
      <c r="B29" s="108" t="s">
        <v>124</v>
      </c>
      <c r="C29" s="111" t="s">
        <v>125</v>
      </c>
      <c r="D29" s="21">
        <v>20</v>
      </c>
      <c r="E29" s="21">
        <v>9</v>
      </c>
      <c r="F29" s="21">
        <v>1</v>
      </c>
      <c r="G29" s="21"/>
      <c r="H29" s="21">
        <v>0</v>
      </c>
      <c r="I29" s="126">
        <f>SUM(J29:R29)</f>
        <v>78</v>
      </c>
      <c r="J29" s="127">
        <v>12</v>
      </c>
      <c r="K29" s="127">
        <v>24</v>
      </c>
      <c r="L29" s="127">
        <v>24</v>
      </c>
      <c r="M29" s="127">
        <v>0</v>
      </c>
      <c r="N29" s="127">
        <v>0</v>
      </c>
      <c r="O29" s="127">
        <v>0</v>
      </c>
      <c r="P29" s="127">
        <v>12</v>
      </c>
      <c r="Q29" s="127">
        <v>3</v>
      </c>
      <c r="R29" s="128">
        <v>3</v>
      </c>
      <c r="S29" s="123" t="s">
        <v>126</v>
      </c>
      <c r="T29" s="45" t="s">
        <v>127</v>
      </c>
      <c r="U29" s="124" t="s">
        <v>128</v>
      </c>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75"/>
      <c r="AV29" s="75"/>
      <c r="AW29" s="75"/>
      <c r="AX29" s="75"/>
      <c r="AY29" s="75"/>
      <c r="AZ29" s="75"/>
      <c r="BA29" s="75"/>
      <c r="BB29" s="75"/>
      <c r="BC29" s="75"/>
      <c r="BD29" s="75"/>
      <c r="BE29" s="75"/>
      <c r="BF29" s="97"/>
      <c r="BG29" s="97"/>
      <c r="BH29" s="97"/>
      <c r="BI29" s="97"/>
      <c r="BJ29" s="97"/>
      <c r="BK29" s="97"/>
      <c r="BL29" s="98"/>
      <c r="BM29" s="99"/>
      <c r="BN29" s="98"/>
      <c r="BO29" s="99"/>
      <c r="BP29" s="98"/>
      <c r="BQ29" s="99"/>
      <c r="BR29" s="100"/>
      <c r="BS29" s="100"/>
      <c r="BT29" s="99"/>
      <c r="BU29" s="99"/>
      <c r="BV29" s="98"/>
      <c r="BW29" s="98"/>
      <c r="BX29" s="98"/>
      <c r="BY29" s="99"/>
      <c r="BZ29" s="3"/>
      <c r="CA29" s="3"/>
      <c r="CB29" s="3"/>
      <c r="CC29" s="3"/>
      <c r="CD29" s="3"/>
    </row>
    <row r="30" spans="1:82" ht="126.95" customHeight="1" x14ac:dyDescent="0.3">
      <c r="A30" s="3"/>
      <c r="B30" s="108"/>
      <c r="C30" s="112" t="s">
        <v>129</v>
      </c>
      <c r="D30" s="21">
        <v>60</v>
      </c>
      <c r="E30" s="21">
        <v>3</v>
      </c>
      <c r="F30" s="21">
        <v>7</v>
      </c>
      <c r="G30" s="21"/>
      <c r="H30" s="21">
        <v>0</v>
      </c>
      <c r="I30" s="126">
        <f>SUM(J30:R30)</f>
        <v>66</v>
      </c>
      <c r="J30" s="127">
        <v>0</v>
      </c>
      <c r="K30" s="127">
        <v>0</v>
      </c>
      <c r="L30" s="127">
        <v>0</v>
      </c>
      <c r="M30" s="127">
        <v>6</v>
      </c>
      <c r="N30" s="127">
        <v>0</v>
      </c>
      <c r="O30" s="127">
        <v>12</v>
      </c>
      <c r="P30" s="127">
        <v>48</v>
      </c>
      <c r="Q30" s="127"/>
      <c r="R30" s="128"/>
      <c r="S30" s="38" t="s">
        <v>130</v>
      </c>
      <c r="T30" s="39" t="s">
        <v>131</v>
      </c>
      <c r="U30" s="40"/>
      <c r="V30" s="101"/>
      <c r="W30" s="101"/>
      <c r="X30" s="101"/>
      <c r="Y30" s="101"/>
      <c r="Z30" s="101"/>
      <c r="AA30" s="101"/>
      <c r="AB30" s="101"/>
      <c r="AC30" s="70"/>
      <c r="AD30" s="70"/>
      <c r="AE30" s="70"/>
      <c r="AF30" s="70"/>
      <c r="AG30" s="70"/>
      <c r="AH30" s="70"/>
      <c r="AI30" s="76"/>
      <c r="AJ30" s="76"/>
      <c r="AK30" s="76"/>
      <c r="AL30" s="76"/>
      <c r="AM30" s="76"/>
      <c r="AN30" s="76"/>
      <c r="AO30" s="76"/>
      <c r="AP30" s="76"/>
      <c r="AQ30" s="76"/>
      <c r="AR30" s="76"/>
      <c r="AS30" s="76"/>
      <c r="AT30" s="76"/>
      <c r="AU30" s="76"/>
      <c r="AV30" s="76"/>
      <c r="AW30" s="76"/>
      <c r="AX30" s="76"/>
      <c r="AY30" s="76"/>
      <c r="AZ30" s="70"/>
      <c r="BA30" s="70"/>
      <c r="BB30" s="70"/>
      <c r="BC30" s="70"/>
      <c r="BD30" s="76"/>
      <c r="BE30" s="76"/>
      <c r="BF30" s="70"/>
      <c r="BG30" s="70"/>
      <c r="BH30" s="70"/>
      <c r="BI30" s="70"/>
      <c r="BJ30" s="70"/>
      <c r="BK30" s="70"/>
      <c r="BL30" s="70"/>
      <c r="BM30" s="70"/>
      <c r="BN30" s="98"/>
      <c r="BO30" s="98"/>
      <c r="BP30" s="98"/>
      <c r="BQ30" s="98"/>
      <c r="BR30" s="70"/>
      <c r="BS30" s="70"/>
      <c r="BT30" s="70"/>
      <c r="BU30" s="70"/>
      <c r="BV30" s="98"/>
      <c r="BW30" s="70"/>
      <c r="BX30" s="70"/>
      <c r="BY30" s="70"/>
      <c r="BZ30" s="3"/>
      <c r="CA30" s="3"/>
      <c r="CB30" s="3"/>
      <c r="CC30" s="3"/>
      <c r="CD30" s="3"/>
    </row>
    <row r="31" spans="1:82" ht="54" customHeight="1" x14ac:dyDescent="0.25">
      <c r="A31" s="3"/>
      <c r="B31" s="3"/>
      <c r="C31" s="19"/>
      <c r="D31" s="20"/>
      <c r="E31" s="20"/>
      <c r="F31" s="20"/>
      <c r="G31" s="20"/>
      <c r="H31" s="20"/>
      <c r="I31" s="131">
        <f t="shared" ref="I31:R31" si="0">SUM(I16:I29)</f>
        <v>935.94666666666672</v>
      </c>
      <c r="J31" s="131">
        <f t="shared" si="0"/>
        <v>108</v>
      </c>
      <c r="K31" s="131">
        <f t="shared" si="0"/>
        <v>204</v>
      </c>
      <c r="L31" s="131">
        <f t="shared" si="0"/>
        <v>96</v>
      </c>
      <c r="M31" s="131">
        <f t="shared" si="0"/>
        <v>72</v>
      </c>
      <c r="N31" s="131">
        <f t="shared" si="0"/>
        <v>96</v>
      </c>
      <c r="O31" s="131">
        <f t="shared" si="0"/>
        <v>132</v>
      </c>
      <c r="P31" s="131">
        <f t="shared" si="0"/>
        <v>84</v>
      </c>
      <c r="Q31" s="131">
        <f t="shared" si="0"/>
        <v>71.973333333333329</v>
      </c>
      <c r="R31" s="131">
        <f t="shared" si="0"/>
        <v>71.973333333333329</v>
      </c>
      <c r="S31" s="46" t="s">
        <v>91</v>
      </c>
      <c r="T31" s="47" t="s">
        <v>92</v>
      </c>
      <c r="U31" s="47" t="s">
        <v>93</v>
      </c>
      <c r="V31" s="37"/>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6"/>
      <c r="BG31" s="26"/>
      <c r="BH31" s="26"/>
      <c r="BI31" s="26"/>
      <c r="BJ31" s="26"/>
      <c r="BK31" s="26"/>
      <c r="BL31" s="26"/>
      <c r="BM31" s="26"/>
      <c r="BN31" s="26"/>
      <c r="BO31" s="26"/>
      <c r="BP31" s="26"/>
      <c r="BQ31" s="26"/>
      <c r="BR31" s="26"/>
      <c r="BS31" s="26"/>
      <c r="BT31" s="26"/>
      <c r="BU31" s="26"/>
      <c r="BV31" s="26"/>
      <c r="BW31" s="26"/>
      <c r="BX31" s="26"/>
      <c r="BY31" s="26"/>
      <c r="BZ31" s="3"/>
      <c r="CA31" s="3"/>
      <c r="CB31" s="3"/>
      <c r="CC31" s="3"/>
      <c r="CD31" s="3"/>
    </row>
    <row r="32" spans="1:82" ht="20.100000000000001" customHeight="1" x14ac:dyDescent="0.25">
      <c r="A32" s="3"/>
      <c r="B32" s="3"/>
      <c r="C32" s="19"/>
      <c r="D32" s="20"/>
      <c r="E32" s="20"/>
      <c r="F32" s="20"/>
      <c r="G32" s="20"/>
      <c r="H32" s="20"/>
      <c r="I32" s="12"/>
      <c r="J32" s="12"/>
      <c r="K32" s="12"/>
      <c r="L32" s="12"/>
      <c r="M32" s="12"/>
      <c r="N32" s="12"/>
      <c r="O32" s="12"/>
      <c r="P32" s="12"/>
      <c r="Q32" s="12"/>
      <c r="R32" s="36"/>
      <c r="S32" s="52"/>
      <c r="T32" s="53"/>
      <c r="U32" s="53"/>
      <c r="V32" s="37"/>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6"/>
      <c r="BG32" s="26"/>
      <c r="BH32" s="26"/>
      <c r="BI32" s="26"/>
      <c r="BJ32" s="26"/>
      <c r="BK32" s="26"/>
      <c r="BL32" s="26"/>
      <c r="BM32" s="26"/>
      <c r="BN32" s="26"/>
      <c r="BO32" s="26"/>
      <c r="BP32" s="26"/>
      <c r="BQ32" s="26"/>
      <c r="BR32" s="26"/>
      <c r="BS32" s="26"/>
      <c r="BT32" s="26"/>
      <c r="BU32" s="26"/>
      <c r="BV32" s="26"/>
      <c r="BW32" s="26"/>
      <c r="BX32" s="26"/>
      <c r="BY32" s="26"/>
      <c r="BZ32" s="3"/>
      <c r="CA32" s="3"/>
      <c r="CB32" s="3"/>
      <c r="CC32" s="3"/>
      <c r="CD32" s="3"/>
    </row>
    <row r="33" spans="1:82" ht="15" x14ac:dyDescent="0.25">
      <c r="A33" s="3"/>
      <c r="B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row>
    <row r="34" spans="1:82" ht="15" x14ac:dyDescent="0.25">
      <c r="A34" s="3"/>
      <c r="B34" s="3"/>
      <c r="C34" s="6" t="s">
        <v>132</v>
      </c>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row>
    <row r="35" spans="1:82" ht="18.75" x14ac:dyDescent="0.25">
      <c r="A35" s="3"/>
      <c r="B35" s="3"/>
      <c r="C35" s="23" t="s">
        <v>133</v>
      </c>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row>
    <row r="36" spans="1:82" ht="18.75" x14ac:dyDescent="0.25">
      <c r="A36" s="3"/>
      <c r="B36" s="3"/>
      <c r="C36" s="24" t="s">
        <v>134</v>
      </c>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row>
    <row r="37" spans="1:82" ht="15"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row>
    <row r="38" spans="1:82" ht="15"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row>
    <row r="39" spans="1:82" ht="15"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row>
    <row r="40" spans="1:82" ht="15"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row>
    <row r="41" spans="1:82" ht="15"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row>
    <row r="42" spans="1:82" ht="15"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row>
    <row r="43" spans="1:82" ht="15"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row>
    <row r="44" spans="1:82" ht="15"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row>
    <row r="45" spans="1:82" ht="15"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row>
    <row r="46" spans="1:82" ht="15"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row>
    <row r="47" spans="1:82" ht="15"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row>
    <row r="48" spans="1:82" ht="15"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row>
    <row r="49" spans="1:82" ht="15"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row>
    <row r="50" spans="1:82" ht="15"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row>
    <row r="51" spans="1:82" ht="15"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row>
    <row r="52" spans="1:82" ht="15"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row>
    <row r="53" spans="1:82" ht="15"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row>
    <row r="54" spans="1:82" ht="15"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row>
    <row r="55" spans="1:82" ht="1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row>
    <row r="56" spans="1:82" ht="15" x14ac:dyDescent="0.25">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row>
  </sheetData>
  <mergeCells count="10">
    <mergeCell ref="I2:AA2"/>
    <mergeCell ref="I3:AA3"/>
    <mergeCell ref="Z5:AF5"/>
    <mergeCell ref="Z6:AF6"/>
    <mergeCell ref="R5:X11"/>
    <mergeCell ref="B16:B20"/>
    <mergeCell ref="B22:B26"/>
    <mergeCell ref="S14:U14"/>
    <mergeCell ref="Z7:AF7"/>
    <mergeCell ref="Z8:AF8"/>
  </mergeCells>
  <phoneticPr fontId="5" type="noConversion"/>
  <hyperlinks>
    <hyperlink ref="I3" r:id="rId1" xr:uid="{A143A9E7-8842-4530-8FB3-1AC0A99DF355}"/>
    <hyperlink ref="I2" r:id="rId2" xr:uid="{D1979942-67B7-4AB3-9961-E47FC2C362A6}"/>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2"/>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3" t="s">
        <v>135</v>
      </c>
      <c r="C1" s="13"/>
      <c r="D1" s="13"/>
      <c r="E1" s="13"/>
      <c r="F1" s="13" t="str">
        <f>'Training Plan-Template'!D2</f>
        <v>Digital and Technology Solutions Professional</v>
      </c>
      <c r="G1" s="3"/>
      <c r="H1" s="3"/>
      <c r="I1" s="3"/>
      <c r="J1" s="3"/>
      <c r="K1" s="55"/>
      <c r="L1" s="56" t="s">
        <v>136</v>
      </c>
      <c r="M1" s="56"/>
      <c r="N1" s="56"/>
      <c r="O1" s="56"/>
    </row>
    <row r="2" spans="1:15" ht="18.75" x14ac:dyDescent="0.3">
      <c r="A2" s="3"/>
      <c r="B2" s="13" t="s">
        <v>8</v>
      </c>
      <c r="C2" s="13"/>
      <c r="D2" s="13"/>
      <c r="E2" s="13"/>
      <c r="F2" s="13" t="str">
        <f>'Training Plan-Template'!I6</f>
        <v>BSc (Hons) in Digital &amp; Technology Solutions</v>
      </c>
      <c r="G2" s="3"/>
      <c r="H2" s="3"/>
      <c r="I2" s="3"/>
      <c r="J2" s="3"/>
      <c r="K2" s="55"/>
      <c r="L2" s="56" t="str">
        <f t="shared" ref="L2:L6" si="0">B8</f>
        <v>Campus Lectures (1 hour each)</v>
      </c>
      <c r="M2" s="56">
        <f>F8</f>
        <v>108</v>
      </c>
      <c r="N2" s="56"/>
      <c r="O2" s="56"/>
    </row>
    <row r="3" spans="1:15" ht="26.45" customHeight="1" x14ac:dyDescent="0.25">
      <c r="A3" s="3"/>
      <c r="B3" s="3"/>
      <c r="C3" s="3"/>
      <c r="D3" s="3"/>
      <c r="E3" s="3"/>
      <c r="F3" s="3"/>
      <c r="G3" s="3"/>
      <c r="H3" s="3"/>
      <c r="I3" s="3"/>
      <c r="J3" s="3"/>
      <c r="K3" s="55"/>
      <c r="L3" s="56" t="str">
        <f t="shared" si="0"/>
        <v>Campus tutorial / seminar (1 hour each)</v>
      </c>
      <c r="M3" s="56">
        <f t="shared" ref="M3:M6" si="1">F9</f>
        <v>204</v>
      </c>
      <c r="N3" s="56"/>
      <c r="O3" s="56"/>
    </row>
    <row r="4" spans="1:15" ht="15.75" x14ac:dyDescent="0.25">
      <c r="A4" s="3"/>
      <c r="B4" s="125" t="s">
        <v>137</v>
      </c>
      <c r="C4" s="5"/>
      <c r="D4" s="5"/>
      <c r="E4" s="3"/>
      <c r="F4" s="68">
        <f>'Training Plan-Template'!I10</f>
        <v>742.4</v>
      </c>
      <c r="G4" s="3"/>
      <c r="H4" s="3"/>
      <c r="I4" s="3"/>
      <c r="J4" s="3"/>
      <c r="K4" s="55"/>
      <c r="L4" s="56" t="str">
        <f t="shared" si="0"/>
        <v>Portfolio / KSB workshops</v>
      </c>
      <c r="M4" s="56">
        <f t="shared" si="1"/>
        <v>96</v>
      </c>
      <c r="N4" s="56"/>
      <c r="O4" s="56"/>
    </row>
    <row r="5" spans="1:15" ht="15.75" x14ac:dyDescent="0.25">
      <c r="A5" s="3"/>
      <c r="B5" s="125" t="s">
        <v>138</v>
      </c>
      <c r="C5" s="5"/>
      <c r="D5" s="5"/>
      <c r="E5" s="3"/>
      <c r="F5" s="69">
        <f>'Training Plan-Template'!H31</f>
        <v>0</v>
      </c>
      <c r="G5" s="3"/>
      <c r="H5" s="3"/>
      <c r="I5" s="3"/>
      <c r="J5" s="3"/>
      <c r="K5" s="55"/>
      <c r="L5" s="56" t="str">
        <f t="shared" si="0"/>
        <v>On-line taught session (1 hour delivery)</v>
      </c>
      <c r="M5" s="56">
        <f t="shared" si="1"/>
        <v>72</v>
      </c>
      <c r="N5" s="56"/>
      <c r="O5" s="56"/>
    </row>
    <row r="6" spans="1:15" ht="15.75" x14ac:dyDescent="0.25">
      <c r="A6" s="3"/>
      <c r="B6" s="125" t="s">
        <v>139</v>
      </c>
      <c r="C6" s="5"/>
      <c r="D6" s="5"/>
      <c r="E6" s="3"/>
      <c r="F6" s="68">
        <f>F4-F5</f>
        <v>742.4</v>
      </c>
      <c r="G6" s="3"/>
      <c r="H6" s="3"/>
      <c r="I6" s="3"/>
      <c r="J6" s="3"/>
      <c r="K6" s="55"/>
      <c r="L6" s="56" t="str">
        <f t="shared" si="0"/>
        <v xml:space="preserve">Timetabled student led working </v>
      </c>
      <c r="M6" s="56">
        <f t="shared" si="1"/>
        <v>96</v>
      </c>
      <c r="N6" s="56"/>
      <c r="O6" s="56"/>
    </row>
    <row r="7" spans="1:15" ht="27.6" customHeight="1" x14ac:dyDescent="0.25">
      <c r="A7" s="3"/>
      <c r="B7" s="3"/>
      <c r="C7" s="3"/>
      <c r="D7" s="3"/>
      <c r="E7" s="3"/>
      <c r="F7" s="3"/>
      <c r="G7" s="3"/>
      <c r="H7" s="3"/>
      <c r="I7" s="3"/>
      <c r="J7" s="3"/>
      <c r="K7" s="55"/>
      <c r="L7" s="56" t="str">
        <f>B13</f>
        <v>1:1 Supervision</v>
      </c>
      <c r="M7" s="56">
        <f>F13</f>
        <v>132</v>
      </c>
      <c r="N7" s="56"/>
      <c r="O7" s="56"/>
    </row>
    <row r="8" spans="1:15" ht="21" customHeight="1" x14ac:dyDescent="0.25">
      <c r="A8" s="3"/>
      <c r="B8" s="157" t="s">
        <v>25</v>
      </c>
      <c r="C8" s="158"/>
      <c r="D8" s="158"/>
      <c r="E8" s="158"/>
      <c r="F8" s="135">
        <f>'Training Plan-Template'!J31</f>
        <v>108</v>
      </c>
      <c r="G8" s="134"/>
      <c r="H8" s="133" t="s">
        <v>140</v>
      </c>
      <c r="I8" s="135">
        <f>'Training Plan-Template'!P31</f>
        <v>84</v>
      </c>
      <c r="J8" s="3"/>
      <c r="K8" s="55"/>
      <c r="L8" s="56" t="str">
        <f t="shared" ref="L8:M10" si="2">H8</f>
        <v>Project Based / Applied Learning to meet Module Assessment</v>
      </c>
      <c r="M8" s="56">
        <f t="shared" si="2"/>
        <v>84</v>
      </c>
      <c r="N8" s="56"/>
      <c r="O8" s="56"/>
    </row>
    <row r="9" spans="1:15" ht="21" customHeight="1" x14ac:dyDescent="0.25">
      <c r="A9" s="3"/>
      <c r="B9" s="157" t="s">
        <v>26</v>
      </c>
      <c r="C9" s="158"/>
      <c r="D9" s="158"/>
      <c r="E9" s="158"/>
      <c r="F9" s="135">
        <f>'Training Plan-Template'!K31</f>
        <v>204</v>
      </c>
      <c r="G9" s="134"/>
      <c r="H9" s="133" t="s">
        <v>32</v>
      </c>
      <c r="I9" s="135">
        <f>'Training Plan-Template'!Q31</f>
        <v>71.973333333333329</v>
      </c>
      <c r="J9" s="3"/>
      <c r="K9" s="55"/>
      <c r="L9" s="56" t="str">
        <f t="shared" si="2"/>
        <v>Time during working day to focus on assessment preparation</v>
      </c>
      <c r="M9" s="56">
        <f t="shared" si="2"/>
        <v>71.973333333333329</v>
      </c>
      <c r="N9" s="56"/>
      <c r="O9" s="56"/>
    </row>
    <row r="10" spans="1:15" ht="21" customHeight="1" x14ac:dyDescent="0.25">
      <c r="A10" s="3"/>
      <c r="B10" s="157" t="s">
        <v>27</v>
      </c>
      <c r="C10" s="158"/>
      <c r="D10" s="158"/>
      <c r="E10" s="158"/>
      <c r="F10" s="135">
        <f>'Training Plan-Template'!L31</f>
        <v>96</v>
      </c>
      <c r="G10" s="134"/>
      <c r="H10" s="133" t="s">
        <v>33</v>
      </c>
      <c r="I10" s="135">
        <f>'Training Plan-Template'!R31</f>
        <v>71.973333333333329</v>
      </c>
      <c r="J10" s="3"/>
      <c r="K10" s="55"/>
      <c r="L10" s="56" t="str">
        <f t="shared" si="2"/>
        <v>Employer-led Training activities (including experiential and project based learning)</v>
      </c>
      <c r="M10" s="56">
        <f t="shared" si="2"/>
        <v>71.973333333333329</v>
      </c>
      <c r="N10" s="56"/>
      <c r="O10" s="56"/>
    </row>
    <row r="11" spans="1:15" ht="21" customHeight="1" x14ac:dyDescent="0.25">
      <c r="A11" s="3"/>
      <c r="B11" s="157" t="s">
        <v>28</v>
      </c>
      <c r="C11" s="158"/>
      <c r="D11" s="158"/>
      <c r="E11" s="158"/>
      <c r="F11" s="135">
        <f>'Training Plan-Template'!M31</f>
        <v>72</v>
      </c>
      <c r="G11" s="134"/>
      <c r="H11" s="136"/>
      <c r="I11" s="136"/>
      <c r="J11" s="3"/>
      <c r="K11" s="55"/>
      <c r="L11" s="56"/>
      <c r="M11" s="56"/>
      <c r="N11" s="56"/>
      <c r="O11" s="56"/>
    </row>
    <row r="12" spans="1:15" ht="21" customHeight="1" x14ac:dyDescent="0.25">
      <c r="A12" s="3"/>
      <c r="B12" s="157" t="s">
        <v>29</v>
      </c>
      <c r="C12" s="158"/>
      <c r="D12" s="158"/>
      <c r="E12" s="158"/>
      <c r="F12" s="135">
        <f>'Training Plan-Template'!N31</f>
        <v>96</v>
      </c>
      <c r="G12" s="134"/>
      <c r="H12" s="136"/>
      <c r="I12" s="136"/>
      <c r="J12" s="3"/>
      <c r="K12" s="55"/>
      <c r="L12" s="56"/>
      <c r="M12" s="56"/>
      <c r="N12" s="56"/>
      <c r="O12" s="56"/>
    </row>
    <row r="13" spans="1:15" ht="21" customHeight="1" x14ac:dyDescent="0.25">
      <c r="A13" s="3"/>
      <c r="B13" s="157" t="s">
        <v>30</v>
      </c>
      <c r="C13" s="158"/>
      <c r="D13" s="158"/>
      <c r="E13" s="158"/>
      <c r="F13" s="135">
        <f>'Training Plan-Template'!O31</f>
        <v>132</v>
      </c>
      <c r="G13" s="134"/>
      <c r="H13" s="136"/>
      <c r="I13" s="136"/>
      <c r="J13" s="3"/>
      <c r="K13" s="55"/>
      <c r="L13" s="57"/>
      <c r="M13" s="56"/>
      <c r="N13" s="56"/>
      <c r="O13" s="56"/>
    </row>
    <row r="14" spans="1:15" ht="21" customHeight="1" x14ac:dyDescent="0.25">
      <c r="A14" s="3"/>
      <c r="B14" s="159"/>
      <c r="C14" s="160"/>
      <c r="D14" s="160"/>
      <c r="E14" s="160"/>
      <c r="F14" s="3"/>
      <c r="G14" s="54"/>
      <c r="H14" s="3"/>
      <c r="I14" s="3"/>
      <c r="J14" s="3"/>
      <c r="K14" s="55"/>
      <c r="L14" s="56"/>
      <c r="M14" s="56"/>
      <c r="N14" s="56"/>
      <c r="O14" s="56"/>
    </row>
    <row r="15" spans="1:15" ht="305.45" customHeight="1" x14ac:dyDescent="0.25">
      <c r="A15" s="3"/>
      <c r="B15" s="159"/>
      <c r="C15" s="160"/>
      <c r="D15" s="160"/>
      <c r="E15" s="160"/>
      <c r="F15" s="3"/>
      <c r="G15" s="54"/>
      <c r="H15" s="3"/>
      <c r="I15" s="3"/>
      <c r="J15" s="3"/>
      <c r="K15" s="55"/>
      <c r="L15" s="57" t="s">
        <v>141</v>
      </c>
      <c r="M15" s="56"/>
      <c r="N15" s="56"/>
      <c r="O15" s="56"/>
    </row>
    <row r="16" spans="1:15" x14ac:dyDescent="0.25">
      <c r="A16" s="3"/>
      <c r="B16" s="3"/>
      <c r="C16" s="3"/>
      <c r="D16" s="3"/>
      <c r="E16" s="3"/>
      <c r="F16" s="3"/>
      <c r="G16" s="3"/>
      <c r="H16" s="3"/>
      <c r="I16" s="3"/>
      <c r="J16" s="3"/>
      <c r="K16" s="55"/>
      <c r="L16" s="56"/>
      <c r="M16" s="56"/>
      <c r="N16" s="56"/>
      <c r="O16" s="56"/>
    </row>
    <row r="17" spans="1:15" x14ac:dyDescent="0.25">
      <c r="A17" s="3"/>
      <c r="B17" s="3"/>
      <c r="C17" s="3"/>
      <c r="D17" s="3"/>
      <c r="E17" s="3"/>
      <c r="F17" s="3"/>
      <c r="G17" s="3"/>
      <c r="H17" s="3"/>
      <c r="I17" s="3"/>
      <c r="J17" s="3"/>
      <c r="K17" s="55"/>
      <c r="L17" s="56"/>
      <c r="M17" s="56"/>
      <c r="N17" s="56"/>
      <c r="O17" s="56"/>
    </row>
    <row r="18" spans="1:15" x14ac:dyDescent="0.25">
      <c r="A18" s="3"/>
      <c r="B18" s="3"/>
      <c r="C18" s="3"/>
      <c r="D18" s="3"/>
      <c r="E18" s="3"/>
      <c r="F18" s="3"/>
      <c r="G18" s="3"/>
      <c r="H18" s="3"/>
      <c r="I18" s="3"/>
      <c r="J18" s="3"/>
      <c r="K18" s="55"/>
      <c r="L18" s="56"/>
      <c r="M18" s="56"/>
      <c r="N18" s="56"/>
      <c r="O18" s="56"/>
    </row>
    <row r="19" spans="1:15" x14ac:dyDescent="0.25">
      <c r="A19" s="3"/>
      <c r="B19" s="3"/>
      <c r="C19" s="3"/>
      <c r="D19" s="3"/>
      <c r="E19" s="3"/>
      <c r="F19" s="3"/>
      <c r="G19" s="3"/>
      <c r="H19" s="3"/>
      <c r="I19" s="3"/>
      <c r="J19" s="3"/>
      <c r="K19" s="55"/>
      <c r="L19" s="56"/>
      <c r="M19" s="56"/>
      <c r="N19" s="56"/>
      <c r="O19" s="56"/>
    </row>
    <row r="20" spans="1:15" x14ac:dyDescent="0.25">
      <c r="A20" s="3"/>
      <c r="B20" s="3"/>
      <c r="C20" s="3"/>
      <c r="D20" s="3"/>
      <c r="E20" s="3"/>
      <c r="F20" s="3"/>
      <c r="G20" s="3"/>
      <c r="H20" s="3"/>
      <c r="I20" s="3"/>
      <c r="J20" s="3"/>
      <c r="K20" s="55"/>
      <c r="L20" s="56"/>
      <c r="M20" s="56"/>
      <c r="N20" s="56"/>
      <c r="O20" s="56"/>
    </row>
    <row r="21" spans="1:15" x14ac:dyDescent="0.25">
      <c r="A21" s="3"/>
      <c r="B21" s="3"/>
      <c r="C21" s="3"/>
      <c r="D21" s="3"/>
      <c r="E21" s="3"/>
      <c r="F21" s="3"/>
      <c r="G21" s="3"/>
      <c r="H21" s="3"/>
      <c r="I21" s="3"/>
      <c r="J21" s="3"/>
      <c r="K21" s="55"/>
      <c r="L21" s="56"/>
      <c r="M21" s="56"/>
      <c r="N21" s="56"/>
      <c r="O21" s="56"/>
    </row>
    <row r="22" spans="1:15" x14ac:dyDescent="0.25">
      <c r="A22" s="3"/>
      <c r="B22" s="3"/>
      <c r="C22" s="3"/>
      <c r="D22" s="3"/>
      <c r="E22" s="3"/>
      <c r="F22" s="3"/>
      <c r="G22" s="3"/>
      <c r="H22" s="3"/>
      <c r="I22" s="3"/>
      <c r="J22" s="3"/>
      <c r="K22" s="55"/>
      <c r="L22" s="56"/>
      <c r="M22" s="56"/>
      <c r="N22" s="56"/>
      <c r="O22" s="56"/>
    </row>
    <row r="23" spans="1:15" x14ac:dyDescent="0.25">
      <c r="A23" s="3"/>
      <c r="B23" s="3"/>
      <c r="C23" s="3"/>
      <c r="D23" s="3"/>
      <c r="E23" s="3"/>
      <c r="F23" s="3"/>
      <c r="G23" s="3"/>
      <c r="H23" s="3"/>
      <c r="I23" s="3"/>
      <c r="J23" s="3"/>
      <c r="K23" s="55"/>
      <c r="L23" s="56"/>
      <c r="M23" s="56"/>
      <c r="N23" s="56"/>
      <c r="O23" s="56"/>
    </row>
    <row r="24" spans="1:15" x14ac:dyDescent="0.25">
      <c r="A24" s="3"/>
      <c r="B24" s="3"/>
      <c r="C24" s="3"/>
      <c r="D24" s="3"/>
      <c r="E24" s="3"/>
      <c r="F24" s="3"/>
      <c r="G24" s="3"/>
      <c r="H24" s="3"/>
      <c r="I24" s="3"/>
      <c r="J24" s="3"/>
      <c r="K24" s="55"/>
      <c r="L24" s="56"/>
      <c r="M24" s="56"/>
      <c r="N24" s="56"/>
      <c r="O24" s="56"/>
    </row>
    <row r="25" spans="1:15" x14ac:dyDescent="0.25">
      <c r="A25" s="3"/>
      <c r="B25" s="3"/>
      <c r="C25" s="3"/>
      <c r="D25" s="3"/>
      <c r="E25" s="3"/>
      <c r="F25" s="3"/>
      <c r="G25" s="3"/>
      <c r="H25" s="3"/>
      <c r="I25" s="3"/>
      <c r="J25" s="3"/>
      <c r="K25" s="55"/>
      <c r="L25" s="56"/>
      <c r="M25" s="56"/>
      <c r="N25" s="56"/>
      <c r="O25" s="56"/>
    </row>
    <row r="26" spans="1:15" x14ac:dyDescent="0.25">
      <c r="A26" s="3"/>
      <c r="B26" s="3"/>
      <c r="C26" s="3"/>
      <c r="D26" s="3"/>
      <c r="E26" s="3"/>
      <c r="F26" s="3"/>
      <c r="G26" s="3"/>
      <c r="H26" s="3"/>
      <c r="I26" s="3"/>
      <c r="J26" s="3"/>
      <c r="K26" s="55"/>
      <c r="L26" s="56"/>
      <c r="M26" s="56"/>
      <c r="N26" s="56"/>
      <c r="O26" s="56"/>
    </row>
    <row r="27" spans="1:15" x14ac:dyDescent="0.25">
      <c r="A27" s="3"/>
      <c r="B27" s="3"/>
      <c r="C27" s="3"/>
      <c r="D27" s="3"/>
      <c r="E27" s="3"/>
      <c r="F27" s="3"/>
      <c r="G27" s="3"/>
      <c r="H27" s="3"/>
      <c r="I27" s="3"/>
      <c r="J27" s="3"/>
      <c r="K27" s="55"/>
      <c r="L27" s="56"/>
      <c r="M27" s="56"/>
      <c r="N27" s="56"/>
      <c r="O27" s="56"/>
    </row>
    <row r="28" spans="1:15" x14ac:dyDescent="0.25">
      <c r="A28" s="3"/>
      <c r="B28" s="3"/>
      <c r="C28" s="3"/>
      <c r="D28" s="3"/>
      <c r="E28" s="3"/>
      <c r="F28" s="3"/>
      <c r="G28" s="3"/>
      <c r="H28" s="3"/>
      <c r="I28" s="3"/>
      <c r="J28" s="3"/>
      <c r="K28" s="55"/>
      <c r="L28" s="56"/>
      <c r="M28" s="56"/>
      <c r="N28" s="56"/>
      <c r="O28" s="56"/>
    </row>
    <row r="29" spans="1:15" x14ac:dyDescent="0.25">
      <c r="A29" s="3"/>
      <c r="B29" s="3"/>
      <c r="C29" s="3"/>
      <c r="D29" s="3"/>
      <c r="E29" s="3"/>
      <c r="F29" s="3"/>
      <c r="G29" s="3"/>
      <c r="H29" s="3"/>
      <c r="I29" s="3"/>
      <c r="J29" s="3"/>
      <c r="K29" s="55"/>
      <c r="L29" s="56"/>
      <c r="M29" s="56"/>
      <c r="N29" s="56"/>
      <c r="O29" s="56"/>
    </row>
    <row r="30" spans="1:15" x14ac:dyDescent="0.25">
      <c r="A30" s="3"/>
      <c r="B30" s="3"/>
      <c r="C30" s="3"/>
      <c r="D30" s="3"/>
      <c r="E30" s="3"/>
      <c r="F30" s="3"/>
      <c r="G30" s="3"/>
      <c r="H30" s="3"/>
      <c r="I30" s="3"/>
      <c r="J30" s="3"/>
      <c r="K30" s="55"/>
      <c r="L30" s="56"/>
      <c r="M30" s="56"/>
      <c r="N30" s="56"/>
      <c r="O30" s="56"/>
    </row>
    <row r="31" spans="1:15" x14ac:dyDescent="0.25">
      <c r="A31" s="3"/>
      <c r="B31" s="3"/>
      <c r="C31" s="3"/>
      <c r="D31" s="3"/>
      <c r="E31" s="3"/>
      <c r="F31" s="3"/>
      <c r="G31" s="3"/>
      <c r="H31" s="3"/>
      <c r="I31" s="3"/>
      <c r="J31" s="3"/>
      <c r="K31" s="55"/>
      <c r="L31" s="56"/>
      <c r="M31" s="56"/>
      <c r="N31" s="56"/>
      <c r="O31" s="56"/>
    </row>
    <row r="32" spans="1:15" x14ac:dyDescent="0.25">
      <c r="A32" s="3"/>
      <c r="B32" s="3"/>
      <c r="C32" s="3"/>
      <c r="D32" s="3"/>
      <c r="E32" s="3"/>
      <c r="F32" s="3"/>
      <c r="G32" s="3"/>
      <c r="H32" s="3"/>
      <c r="I32" s="3"/>
      <c r="J32" s="3"/>
      <c r="K32" s="55"/>
      <c r="L32" s="56"/>
      <c r="M32" s="56"/>
      <c r="N32" s="56"/>
      <c r="O32" s="56"/>
    </row>
    <row r="33" spans="1:15" x14ac:dyDescent="0.25">
      <c r="A33" s="3"/>
      <c r="B33" s="3"/>
      <c r="C33" s="3"/>
      <c r="D33" s="3"/>
      <c r="E33" s="3"/>
      <c r="F33" s="3"/>
      <c r="G33" s="3"/>
      <c r="H33" s="3"/>
      <c r="I33" s="3"/>
      <c r="J33" s="3"/>
      <c r="K33" s="55"/>
      <c r="L33" s="56"/>
      <c r="M33" s="56"/>
      <c r="N33" s="56"/>
      <c r="O33" s="56"/>
    </row>
    <row r="34" spans="1:15" x14ac:dyDescent="0.25">
      <c r="A34" s="3"/>
      <c r="B34" s="3"/>
      <c r="C34" s="3"/>
      <c r="D34" s="3"/>
      <c r="E34" s="3"/>
      <c r="F34" s="3"/>
      <c r="G34" s="3"/>
      <c r="H34" s="3"/>
      <c r="I34" s="3"/>
      <c r="J34" s="3"/>
      <c r="K34" s="55"/>
      <c r="L34" s="56"/>
      <c r="M34" s="56"/>
      <c r="N34" s="56"/>
      <c r="O34" s="56"/>
    </row>
    <row r="35" spans="1:15" x14ac:dyDescent="0.25">
      <c r="A35" s="3"/>
      <c r="B35" s="3"/>
      <c r="C35" s="3"/>
      <c r="D35" s="3"/>
      <c r="E35" s="3"/>
      <c r="F35" s="3"/>
      <c r="G35" s="3"/>
      <c r="H35" s="3"/>
      <c r="I35" s="3"/>
      <c r="J35" s="3"/>
      <c r="K35" s="55"/>
      <c r="L35" s="56"/>
      <c r="M35" s="56"/>
      <c r="N35" s="56"/>
      <c r="O35" s="56"/>
    </row>
    <row r="36" spans="1:15" x14ac:dyDescent="0.25">
      <c r="A36" s="3"/>
      <c r="B36" s="3"/>
      <c r="C36" s="3"/>
      <c r="D36" s="3"/>
      <c r="E36" s="3"/>
      <c r="F36" s="3"/>
      <c r="G36" s="3"/>
      <c r="H36" s="3"/>
      <c r="I36" s="3"/>
      <c r="J36" s="3"/>
      <c r="K36" s="55"/>
      <c r="L36" s="56"/>
      <c r="M36" s="56"/>
      <c r="N36" s="56"/>
      <c r="O36" s="56"/>
    </row>
    <row r="37" spans="1:15" x14ac:dyDescent="0.25">
      <c r="A37" s="3"/>
      <c r="B37" s="3"/>
      <c r="C37" s="3"/>
      <c r="D37" s="3"/>
      <c r="E37" s="3"/>
      <c r="F37" s="3"/>
      <c r="G37" s="3"/>
      <c r="H37" s="3"/>
      <c r="I37" s="3"/>
      <c r="J37" s="3"/>
      <c r="K37" s="55"/>
      <c r="L37" s="56"/>
      <c r="M37" s="56"/>
      <c r="N37" s="56"/>
      <c r="O37" s="56"/>
    </row>
    <row r="38" spans="1:15" x14ac:dyDescent="0.25">
      <c r="A38" s="3"/>
      <c r="B38" s="3"/>
      <c r="C38" s="3"/>
      <c r="D38" s="3"/>
      <c r="E38" s="3"/>
      <c r="F38" s="3"/>
      <c r="G38" s="3"/>
      <c r="H38" s="3"/>
      <c r="I38" s="3"/>
      <c r="J38" s="3"/>
      <c r="K38" s="55"/>
      <c r="L38" s="56"/>
      <c r="M38" s="56"/>
      <c r="N38" s="56"/>
      <c r="O38" s="56"/>
    </row>
    <row r="39" spans="1:15" x14ac:dyDescent="0.25">
      <c r="A39" s="3"/>
      <c r="B39" s="3"/>
      <c r="C39" s="3"/>
      <c r="D39" s="3"/>
      <c r="E39" s="3"/>
      <c r="F39" s="3"/>
      <c r="G39" s="3"/>
      <c r="H39" s="3"/>
      <c r="I39" s="3"/>
      <c r="J39" s="3"/>
      <c r="K39" s="55"/>
      <c r="L39" s="56"/>
      <c r="M39" s="56"/>
      <c r="N39" s="56"/>
      <c r="O39" s="56"/>
    </row>
    <row r="40" spans="1:15" x14ac:dyDescent="0.25">
      <c r="A40" s="3"/>
      <c r="B40" s="3"/>
      <c r="C40" s="3"/>
      <c r="D40" s="3"/>
      <c r="E40" s="3"/>
      <c r="F40" s="3"/>
      <c r="G40" s="3"/>
      <c r="H40" s="3"/>
      <c r="I40" s="3"/>
      <c r="J40" s="3"/>
      <c r="K40" s="55"/>
      <c r="L40" s="56"/>
      <c r="M40" s="56"/>
      <c r="N40" s="56"/>
      <c r="O40" s="56"/>
    </row>
    <row r="41" spans="1:15" x14ac:dyDescent="0.25">
      <c r="A41" s="3"/>
      <c r="B41" s="3"/>
      <c r="C41" s="3"/>
      <c r="D41" s="3"/>
      <c r="E41" s="3"/>
      <c r="F41" s="3"/>
      <c r="G41" s="3"/>
      <c r="H41" s="3"/>
      <c r="I41" s="3"/>
      <c r="J41" s="3"/>
      <c r="K41" s="55"/>
      <c r="L41" s="56"/>
      <c r="M41" s="56"/>
      <c r="N41" s="56"/>
      <c r="O41" s="56"/>
    </row>
    <row r="42" spans="1:15" x14ac:dyDescent="0.25">
      <c r="A42" s="3"/>
      <c r="B42" s="3"/>
      <c r="C42" s="3"/>
      <c r="D42" s="3"/>
      <c r="E42" s="3"/>
      <c r="F42" s="3"/>
      <c r="G42" s="3"/>
      <c r="H42" s="3"/>
      <c r="I42" s="3"/>
      <c r="J42" s="3"/>
    </row>
    <row r="43" spans="1:15" x14ac:dyDescent="0.25">
      <c r="A43" s="3"/>
      <c r="B43" s="3"/>
      <c r="C43" s="3"/>
      <c r="D43" s="3"/>
      <c r="E43" s="3"/>
      <c r="F43" s="3"/>
      <c r="G43" s="3"/>
      <c r="J43" s="3"/>
    </row>
    <row r="44" spans="1:15" x14ac:dyDescent="0.25">
      <c r="A44" s="3"/>
      <c r="B44" s="3"/>
      <c r="C44" s="3"/>
      <c r="D44" s="3"/>
      <c r="E44" s="3"/>
      <c r="F44" s="3"/>
      <c r="G44" s="3"/>
      <c r="J44" s="3"/>
    </row>
    <row r="45" spans="1:15" x14ac:dyDescent="0.25">
      <c r="A45" s="3"/>
      <c r="B45" s="3"/>
      <c r="C45" s="3"/>
      <c r="D45" s="3"/>
      <c r="E45" s="3"/>
      <c r="F45" s="3"/>
      <c r="G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8">
    <mergeCell ref="B12:E12"/>
    <mergeCell ref="B13:E13"/>
    <mergeCell ref="B14:E14"/>
    <mergeCell ref="B15:E15"/>
    <mergeCell ref="B8:E8"/>
    <mergeCell ref="B9:E9"/>
    <mergeCell ref="B10:E10"/>
    <mergeCell ref="B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27"/>
  <sheetViews>
    <sheetView zoomScale="40" zoomScaleNormal="40" workbookViewId="0">
      <selection activeCell="B4" sqref="B4:G4"/>
    </sheetView>
  </sheetViews>
  <sheetFormatPr defaultRowHeight="15" x14ac:dyDescent="0.25"/>
  <cols>
    <col min="1" max="1" width="3.85546875" customWidth="1"/>
    <col min="2" max="2" width="43.42578125" customWidth="1"/>
    <col min="3" max="3" width="15.42578125" customWidth="1"/>
    <col min="4" max="4" width="14.5703125" customWidth="1"/>
    <col min="5" max="7" width="55.140625" customWidth="1"/>
  </cols>
  <sheetData>
    <row r="1" spans="1:9" s="114" customFormat="1" ht="21" x14ac:dyDescent="0.25">
      <c r="B1" s="115" t="str">
        <f>'Training Plan-Template'!D2</f>
        <v>Digital and Technology Solutions Professional</v>
      </c>
    </row>
    <row r="2" spans="1:9" s="114" customFormat="1" ht="21" x14ac:dyDescent="0.25">
      <c r="B2" s="115" t="str">
        <f>'Training Plan-Template'!D3</f>
        <v>ITC</v>
      </c>
    </row>
    <row r="3" spans="1:9" s="114" customFormat="1" ht="21" x14ac:dyDescent="0.25">
      <c r="B3" s="115" t="str">
        <f>'Training Plan-Template'!I6</f>
        <v>BSc (Hons) in Digital &amp; Technology Solutions</v>
      </c>
    </row>
    <row r="4" spans="1:9" s="116" customFormat="1" ht="136.5" customHeight="1" x14ac:dyDescent="0.25">
      <c r="B4" s="161" t="str">
        <f>'Training Plan-Template'!R5</f>
        <v>The apprenticeship is usually delivered over three years and includes an Integrated End Point Assessmnt delivered by the Training Provider.
However, every apprentice is different and it will depend on their previous experience.
Participants typically attend University for a five-day block, three times per year, although in the final year this decreases to one five-day block when the major in-company project is underway and learners are most valuable to industries.
At the start of the course, learners will attend University on a full-time basis for a 12 week ‘boot-camp’ period. This is intended to provide learners with the foundations to become digital professionals and begin work within industry.
It is anticipated that employers will need to allow learners half a day of study time per week, per module, in addition to the on-site teaching at Sheffield Hallam University.
The final assessment consists of a final work-based investigation and report to ensure that the apprentice is ready to join the profession with full occupational competence.</v>
      </c>
      <c r="C4" s="161"/>
      <c r="D4" s="161"/>
      <c r="E4" s="161"/>
      <c r="F4" s="161"/>
      <c r="G4" s="161"/>
    </row>
    <row r="5" spans="1:9" s="116" customFormat="1" ht="63" customHeight="1" x14ac:dyDescent="0.25">
      <c r="B5" s="162" t="s">
        <v>142</v>
      </c>
      <c r="C5" s="162"/>
      <c r="D5" s="162"/>
      <c r="E5" s="162"/>
      <c r="F5" s="162"/>
      <c r="G5" s="162"/>
    </row>
    <row r="6" spans="1:9" ht="106.5" customHeight="1" x14ac:dyDescent="0.25">
      <c r="A6" s="3"/>
      <c r="B6" s="3"/>
      <c r="C6" s="117" t="s">
        <v>143</v>
      </c>
      <c r="D6" s="118" t="s">
        <v>144</v>
      </c>
      <c r="E6" s="118" t="s">
        <v>145</v>
      </c>
      <c r="F6" s="118" t="s">
        <v>146</v>
      </c>
      <c r="G6" s="119" t="s">
        <v>147</v>
      </c>
      <c r="H6" s="3"/>
      <c r="I6" s="3"/>
    </row>
    <row r="7" spans="1:9" ht="75" customHeight="1" x14ac:dyDescent="0.25">
      <c r="A7" s="3"/>
      <c r="B7" s="65" t="str">
        <f>'Training Plan-Template'!C16</f>
        <v>Work-based Review</v>
      </c>
      <c r="C7" s="58">
        <f>'Training Plan-Template'!E16</f>
        <v>1</v>
      </c>
      <c r="D7" s="58">
        <f>'Training Plan-Template'!F16</f>
        <v>5</v>
      </c>
      <c r="E7" s="60" t="str">
        <f>'Training Plan-Template'!S16</f>
        <v>Undertake the pre-reading and prepration suggested on Black Board.</v>
      </c>
      <c r="F7" s="60" t="str">
        <f>'Training Plan-Template'!T16</f>
        <v xml:space="preserve">Complete the tasks suggested within the tutorial sessions and widen your understanding of the domain, in preparation for the up and coming assessments. </v>
      </c>
      <c r="G7" s="61" t="str">
        <f>'Training Plan-Template'!U16</f>
        <v>Assist the learners in expanding their knowledge of the domain, become aware of the relationships between each of the modules and discuss with peers and colleagues. Finally, assist with reporting their understanding within their KSB's.</v>
      </c>
      <c r="H7" s="3"/>
      <c r="I7" s="3"/>
    </row>
    <row r="8" spans="1:9" ht="75.75" customHeight="1" x14ac:dyDescent="0.25">
      <c r="A8" s="3"/>
      <c r="B8" s="65" t="str">
        <f>'Training Plan-Template'!C17</f>
        <v xml:space="preserve">Systems Analysis &amp; Design
</v>
      </c>
      <c r="C8" s="58">
        <f>'Training Plan-Template'!E17</f>
        <v>9</v>
      </c>
      <c r="D8" s="58">
        <f>'Training Plan-Template'!F17</f>
        <v>12</v>
      </c>
      <c r="E8" s="60" t="str">
        <f>'Training Plan-Template'!S17</f>
        <v>Undertake the pre-reading and prepration suggested on Black Board.</v>
      </c>
      <c r="F8" s="60" t="str">
        <f>'Training Plan-Template'!T17</f>
        <v xml:space="preserve">Complete the tasks suggested within the tutorial sessions and widen your understanding of the domain, in preparation for the up and coming assessments. </v>
      </c>
      <c r="G8" s="61" t="str">
        <f>'Training Plan-Template'!U17</f>
        <v>Assist the learners in expanding their knowledge of the domain, become aware of the relationships between each of the modules and discuss with peers and colleagues. Finally, assist with reporting their understanding within their KSB's.</v>
      </c>
      <c r="H8" s="3"/>
      <c r="I8" s="3"/>
    </row>
    <row r="9" spans="1:9" ht="75.75" customHeight="1" x14ac:dyDescent="0.25">
      <c r="A9" s="3"/>
      <c r="B9" s="65" t="str">
        <f>'Training Plan-Template'!C18</f>
        <v>Programming Fundamentals</v>
      </c>
      <c r="C9" s="58">
        <f>'Training Plan-Template'!E18</f>
        <v>9</v>
      </c>
      <c r="D9" s="58">
        <f>'Training Plan-Template'!F18</f>
        <v>12</v>
      </c>
      <c r="E9" s="60" t="str">
        <f>'Training Plan-Template'!S18</f>
        <v>Undertake the pre-reading, installation and configuration suggested on Black Board.</v>
      </c>
      <c r="F9" s="60" t="str">
        <f>'Training Plan-Template'!T18</f>
        <v xml:space="preserve">Complete the tasks suggested within the tutorial sessions and widen your understanding of the domain, in preparation for the up and coming assessments. </v>
      </c>
      <c r="G9" s="61" t="str">
        <f>'Training Plan-Template'!U18</f>
        <v>Assist the learners in expanding their knowledge of the domain, become aware of the relationships between each of the modules and discuss with peers and colleagues. Finally, assist with reporting their understanding within their KSB's.</v>
      </c>
      <c r="H9" s="3"/>
      <c r="I9" s="3"/>
    </row>
    <row r="10" spans="1:9" ht="75.75" customHeight="1" x14ac:dyDescent="0.25">
      <c r="A10" s="3"/>
      <c r="B10" s="65" t="str">
        <f>'Training Plan-Template'!C19</f>
        <v>Reflective &amp; Personal Development Skills</v>
      </c>
      <c r="C10" s="58">
        <f>'Training Plan-Template'!E19</f>
        <v>9</v>
      </c>
      <c r="D10" s="58">
        <f>'Training Plan-Template'!F19</f>
        <v>12</v>
      </c>
      <c r="E10" s="60" t="str">
        <f>'Training Plan-Template'!S19</f>
        <v>Support the Skills scan accuracy and the Apprentice's attempt at the Starting Point Exercise</v>
      </c>
      <c r="F10" s="60" t="str">
        <f>'Training Plan-Template'!T19</f>
        <v>Help the Apprentice to complete a Skill Scan Review in the first three weeks of the Apprenticeship.
Introduce concepts and theories to support development of reflective practice skills.</v>
      </c>
      <c r="G10" s="61" t="str">
        <f>'Training Plan-Template'!U19</f>
        <v>Confirm opportunities for WBL experiences to support the Apprentice's action plan during the Apprenticeship Progress Review. Utilising the Module STARE template</v>
      </c>
      <c r="H10" s="3"/>
      <c r="I10" s="3"/>
    </row>
    <row r="11" spans="1:9" ht="75.75" customHeight="1" x14ac:dyDescent="0.25">
      <c r="A11" s="3"/>
      <c r="B11" s="65" t="str">
        <f>'Training Plan-Template'!C20</f>
        <v>Introduction to Computer and Information Security</v>
      </c>
      <c r="C11" s="58">
        <f>'Training Plan-Template'!E20</f>
        <v>9</v>
      </c>
      <c r="D11" s="58">
        <f>'Training Plan-Template'!F20</f>
        <v>12</v>
      </c>
      <c r="E11" s="60" t="str">
        <f>'Training Plan-Template'!S20</f>
        <v>Undertake the pre-reading and prepration suggested on Black Board.</v>
      </c>
      <c r="F11" s="60" t="str">
        <f>'Training Plan-Template'!T20</f>
        <v xml:space="preserve">Complete the tasks suggested within the tutorial sessions and widen your understanding of the domain, in preparation for the up and coming assessments. </v>
      </c>
      <c r="G11" s="61" t="str">
        <f>'Training Plan-Template'!U20</f>
        <v>Assist the learners in expanding their knowledge of the domain, become aware of the relationships between each of the modules and discuss with peers and colleagues. Finally, assist with reporting their understanding within their KSB's.</v>
      </c>
      <c r="H11" s="3"/>
      <c r="I11" s="3"/>
    </row>
    <row r="12" spans="1:9" x14ac:dyDescent="0.25">
      <c r="A12" s="3"/>
      <c r="B12" s="62"/>
      <c r="C12" s="59"/>
      <c r="D12" s="59"/>
      <c r="E12" s="63"/>
      <c r="F12" s="63"/>
      <c r="G12" s="64"/>
      <c r="H12" s="3"/>
      <c r="I12" s="3"/>
    </row>
    <row r="13" spans="1:9" ht="89.25" customHeight="1" x14ac:dyDescent="0.25">
      <c r="A13" s="3"/>
      <c r="B13" s="65" t="str">
        <f>'Training Plan-Template'!C22</f>
        <v>Database Administration &amp; Security</v>
      </c>
      <c r="C13" s="58">
        <f>'Training Plan-Template'!E22</f>
        <v>9</v>
      </c>
      <c r="D13" s="58">
        <f>'Training Plan-Template'!F22</f>
        <v>11</v>
      </c>
      <c r="E13" s="60" t="str">
        <f>'Training Plan-Template'!S22</f>
        <v>Undertake the pre-reading and prepration suggested on Black Board. Then discuss with peers and work colleagues to gain a better understanding.</v>
      </c>
      <c r="F13" s="60" t="str">
        <f>'Training Plan-Template'!T22</f>
        <v>Suport the learner in their understanding.</v>
      </c>
      <c r="G13" s="61">
        <f>'Training Plan-Template'!U22</f>
        <v>0</v>
      </c>
      <c r="H13" s="3"/>
      <c r="I13" s="3"/>
    </row>
    <row r="14" spans="1:9" ht="89.25" customHeight="1" x14ac:dyDescent="0.25">
      <c r="A14" s="3"/>
      <c r="B14" s="65" t="str">
        <f>'Training Plan-Template'!C23</f>
        <v>Reflective Skills for Professional Performance</v>
      </c>
      <c r="C14" s="58">
        <f>'Training Plan-Template'!E23</f>
        <v>9</v>
      </c>
      <c r="D14" s="58">
        <f>'Training Plan-Template'!F23</f>
        <v>4</v>
      </c>
      <c r="E14" s="60" t="str">
        <f>'Training Plan-Template'!S23</f>
        <v>Work with the Apprentice to review their updated Skill Scan and overall progress since the start of the Apprenticeship and looking ahead to the End Point Assessment</v>
      </c>
      <c r="F14" s="60" t="str">
        <f>'Training Plan-Template'!T23</f>
        <v>Provide opportunities for Reflective and Personal Development Skills, raising self-awareness improving personal and professional interactions
Develops personal, professional and practical skills that will help Apprentices to perform better at work as they become more independent</v>
      </c>
      <c r="G14" s="61" t="str">
        <f>'Training Plan-Template'!U23</f>
        <v>Update the Apprentices Action Plans to respond to gap analysis and provide targets for the final stage of study, including the identification of key projects required in the final stages with an eye on the End Point Assesment.</v>
      </c>
      <c r="H14" s="3"/>
      <c r="I14" s="3"/>
    </row>
    <row r="15" spans="1:9" ht="89.25" customHeight="1" x14ac:dyDescent="0.25">
      <c r="A15" s="3"/>
      <c r="B15" s="65" t="str">
        <f>'Training Plan-Template'!C24</f>
        <v>Work-based Project</v>
      </c>
      <c r="C15" s="58">
        <f>'Training Plan-Template'!E24</f>
        <v>12</v>
      </c>
      <c r="D15" s="58">
        <f>'Training Plan-Template'!F24</f>
        <v>4</v>
      </c>
      <c r="E15" s="60" t="str">
        <f>'Training Plan-Template'!S24</f>
        <v>Discuss with learner the learning materials to ensure they have a comprehensive understanding of what is required and suggest an activity within the establishment that will fulfil this requirement.</v>
      </c>
      <c r="F15" s="60" t="str">
        <f>'Training Plan-Template'!T24</f>
        <v>Provide the opportunity for the learner to express their understanding and  guide them while challeging any of their misconseptions, in a constructive manor, providing guidence where required.</v>
      </c>
      <c r="G15" s="61" t="str">
        <f>'Training Plan-Template'!U24</f>
        <v>Suggest and discuss with the learners possible enhancements to their submission.</v>
      </c>
      <c r="H15" s="3"/>
      <c r="I15" s="3"/>
    </row>
    <row r="16" spans="1:9" ht="89.25" customHeight="1" x14ac:dyDescent="0.25">
      <c r="A16" s="3"/>
      <c r="B16" s="65" t="str">
        <f>'Training Plan-Template'!C25</f>
        <v>Business Analysis for Enterprise Systems</v>
      </c>
      <c r="C16" s="58">
        <f>'Training Plan-Template'!E25</f>
        <v>5</v>
      </c>
      <c r="D16" s="58">
        <f>'Training Plan-Template'!F25</f>
        <v>7</v>
      </c>
      <c r="E16" s="60" t="str">
        <f>'Training Plan-Template'!S25</f>
        <v>Discuss with learner the learning materials to ensure they have a comprehensive understanding of what is required, also show appropriate example/s within the company.</v>
      </c>
      <c r="F16" s="60" t="str">
        <f>'Training Plan-Template'!T25</f>
        <v>Suport the learner in their understanding and where required guide them.</v>
      </c>
      <c r="G16" s="61">
        <f>'Training Plan-Template'!U25</f>
        <v>0</v>
      </c>
      <c r="H16" s="3"/>
      <c r="I16" s="3"/>
    </row>
    <row r="17" spans="1:9" ht="89.25" customHeight="1" x14ac:dyDescent="0.25">
      <c r="A17" s="3"/>
      <c r="B17" s="65" t="str">
        <f>'Training Plan-Template'!C26</f>
        <v>IT Infrastructure and Emerging Technologies</v>
      </c>
      <c r="C17" s="58">
        <f>'Training Plan-Template'!E26</f>
        <v>9</v>
      </c>
      <c r="D17" s="58">
        <f>'Training Plan-Template'!F26</f>
        <v>11</v>
      </c>
      <c r="E17" s="60" t="str">
        <f>'Training Plan-Template'!S26</f>
        <v>Discuss with learner the learning materials to ensure they have a comprehensive understanding of what is required, also show appropriate example/s within the company.</v>
      </c>
      <c r="F17" s="60" t="str">
        <f>'Training Plan-Template'!T26</f>
        <v>Suport the learner in their understanding and where required guide them.</v>
      </c>
      <c r="G17" s="61">
        <f>'Training Plan-Template'!U26</f>
        <v>0</v>
      </c>
      <c r="H17" s="3"/>
      <c r="I17" s="3"/>
    </row>
    <row r="18" spans="1:9" x14ac:dyDescent="0.25">
      <c r="A18" s="3"/>
      <c r="B18" s="62"/>
      <c r="C18" s="59"/>
      <c r="D18" s="59"/>
      <c r="E18" s="63"/>
      <c r="F18" s="63"/>
      <c r="G18" s="64"/>
      <c r="H18" s="3"/>
      <c r="I18" s="3"/>
    </row>
    <row r="19" spans="1:9" ht="53.45" customHeight="1" x14ac:dyDescent="0.25">
      <c r="A19" s="3"/>
      <c r="B19" s="65" t="str">
        <f>'Training Plan-Template'!C28</f>
        <v>Strategic Communications with Data Infrastructures</v>
      </c>
      <c r="C19" s="58">
        <f>'Training Plan-Template'!E28</f>
        <v>9</v>
      </c>
      <c r="D19" s="58">
        <f>'Training Plan-Template'!F28</f>
        <v>11</v>
      </c>
      <c r="E19" s="60" t="str">
        <f>'Training Plan-Template'!S28</f>
        <v>Undertake the pre-reading and prepration suggested on Black Board. Then discuss with peers and work colleagues to gain a better understanding.</v>
      </c>
      <c r="F19" s="60" t="str">
        <f>'Training Plan-Template'!T28</f>
        <v>Suport the learner in their understanding.</v>
      </c>
      <c r="G19" s="61" t="str">
        <f>'Training Plan-Template'!U28</f>
        <v>Suggest and discuss with the learners possible enhancements to their creation.</v>
      </c>
      <c r="H19" s="3"/>
      <c r="I19" s="3"/>
    </row>
    <row r="20" spans="1:9" ht="105" x14ac:dyDescent="0.25">
      <c r="A20" s="3"/>
      <c r="B20" s="66" t="str">
        <f>'Training Plan-Template'!C29</f>
        <v>Reflective Practice for Apprentice Professional Development</v>
      </c>
      <c r="C20" s="58">
        <f>'Training Plan-Template'!E29</f>
        <v>9</v>
      </c>
      <c r="D20" s="58">
        <f>'Training Plan-Template'!F29</f>
        <v>1</v>
      </c>
      <c r="E20" s="60" t="str">
        <f>'Training Plan-Template'!S29</f>
        <v>Support the Apprentice's review of their revised Skill Scan to gauge progress from the start of the Apprenticeship and readiness for End Point Assesment
Discuss with the learner an area of research that would be of interest to them and your company. That when undertaken would be of a gain to the company and them, e..g., knowledge and / or financial gain.</v>
      </c>
      <c r="F20" s="60" t="str">
        <f>'Training Plan-Template'!T29</f>
        <v>Assist with the development of the learners PID based on your discussions with your learner in preparation for the EPA Module</v>
      </c>
      <c r="G20" s="61" t="str">
        <f>'Training Plan-Template'!U29</f>
        <v>Assist in refining and widening the learners knowledge and understanding of your chosen domaim of research.
Support progress through Gateway process and contnue to mentor the Apprentice towards succesful career development.</v>
      </c>
      <c r="H20" s="3"/>
      <c r="I20" s="3"/>
    </row>
    <row r="21" spans="1:9" ht="67.5" customHeight="1" x14ac:dyDescent="0.25">
      <c r="A21" s="3"/>
      <c r="B21" s="67" t="str">
        <f>'Training Plan-Template'!C30</f>
        <v>Work-based Investigation</v>
      </c>
      <c r="C21" s="58">
        <f>'Training Plan-Template'!E30</f>
        <v>3</v>
      </c>
      <c r="D21" s="58">
        <f>'Training Plan-Template'!F30</f>
        <v>7</v>
      </c>
      <c r="E21" s="60" t="str">
        <f>'Training Plan-Template'!S30</f>
        <v>Support the learner in reading journals, articles, books and peer review papers on the chosen domain of research and ensure they document the literture reviewed.</v>
      </c>
      <c r="F21" s="60" t="str">
        <f>'Training Plan-Template'!T30</f>
        <v>Assist in undetaking a comprehensive investigation into your particular chosen domain and report this in the form of a report. Giude the learner in reflect on their overall learning.</v>
      </c>
      <c r="G21" s="61">
        <f>'Training Plan-Template'!U30</f>
        <v>0</v>
      </c>
      <c r="H21" s="3"/>
      <c r="I21" s="3"/>
    </row>
    <row r="22" spans="1:9" x14ac:dyDescent="0.25">
      <c r="A22" s="3"/>
      <c r="B22" s="62"/>
      <c r="C22" s="59"/>
      <c r="D22" s="59"/>
      <c r="E22" s="63"/>
      <c r="F22" s="63"/>
      <c r="G22" s="64"/>
      <c r="H22" s="3"/>
      <c r="I22" s="3"/>
    </row>
    <row r="23" spans="1:9" ht="38.450000000000003" customHeight="1"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H27" s="3"/>
      <c r="I27" s="3"/>
    </row>
  </sheetData>
  <mergeCells count="2">
    <mergeCell ref="B4:G4"/>
    <mergeCell ref="B5:G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B0C6227C-AB8D-4082-8F4E-50890BF175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2022-11-18T16:07:18Z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y fmtid="{D5CDD505-2E9C-101B-9397-08002B2CF9AE}" pid="7" name="WorkbookGuid">
    <vt:lpwstr>b8896931-6cbf-424c-992e-831a78de79b0</vt:lpwstr>
  </property>
</Properties>
</file>