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hidePivotFieldList="1"/>
  <mc:AlternateContent xmlns:mc="http://schemas.openxmlformats.org/markup-compatibility/2006">
    <mc:Choice Requires="x15">
      <x15ac:absPath xmlns:x15ac="http://schemas.microsoft.com/office/spreadsheetml/2010/11/ac" url="https://sheffieldhallam-my.sharepoint.com/personal/kj0858_hallam_shu_ac_uk/Documents/New folder/"/>
    </mc:Choice>
  </mc:AlternateContent>
  <xr:revisionPtr revIDLastSave="0" documentId="8_{4DD09D8F-8460-41EA-AA24-E6B223792157}" xr6:coauthVersionLast="47" xr6:coauthVersionMax="47" xr10:uidLastSave="{00000000-0000-0000-0000-000000000000}"/>
  <bookViews>
    <workbookView xWindow="28680" yWindow="-60" windowWidth="29040" windowHeight="15840" tabRatio="100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Page'!$A$1:$I$23</definedName>
    <definedName name="_xlnm.Print_Area" localSheetId="1">'OTJT breakdown &amp; Pie chart'!$A$1:$J$29</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0" l="1"/>
  <c r="L6" i="10" s="1"/>
  <c r="C17" i="14"/>
  <c r="D17" i="14"/>
  <c r="E17" i="14"/>
  <c r="F17" i="14"/>
  <c r="G17" i="14"/>
  <c r="H17" i="14"/>
  <c r="C18" i="14"/>
  <c r="D18" i="14"/>
  <c r="E18" i="14"/>
  <c r="F18" i="14"/>
  <c r="G18" i="14"/>
  <c r="H18" i="14"/>
  <c r="C19" i="14"/>
  <c r="D19" i="14"/>
  <c r="E19" i="14"/>
  <c r="F19" i="14"/>
  <c r="G19" i="14"/>
  <c r="H19" i="14"/>
  <c r="C20" i="14"/>
  <c r="D20" i="14"/>
  <c r="E20" i="14"/>
  <c r="F20" i="14"/>
  <c r="G20" i="14"/>
  <c r="H20" i="14"/>
  <c r="C16" i="14"/>
  <c r="D16" i="14"/>
  <c r="E16" i="14"/>
  <c r="F16" i="14"/>
  <c r="G16" i="14"/>
  <c r="H16" i="14"/>
  <c r="C12" i="14"/>
  <c r="D12" i="14"/>
  <c r="E12" i="14"/>
  <c r="F12" i="14"/>
  <c r="G12" i="14"/>
  <c r="H12" i="14"/>
  <c r="C13" i="14"/>
  <c r="D13" i="14"/>
  <c r="E13" i="14"/>
  <c r="F13" i="14"/>
  <c r="G13" i="14"/>
  <c r="H13" i="14"/>
  <c r="C14" i="14"/>
  <c r="D14" i="14"/>
  <c r="E14" i="14"/>
  <c r="F14" i="14"/>
  <c r="G14" i="14"/>
  <c r="H14" i="14"/>
  <c r="C8" i="14"/>
  <c r="D8" i="14"/>
  <c r="E8" i="14"/>
  <c r="F8" i="14"/>
  <c r="G8" i="14"/>
  <c r="H8" i="14"/>
  <c r="C9" i="14"/>
  <c r="D9" i="14"/>
  <c r="E9" i="14"/>
  <c r="F9" i="14"/>
  <c r="G9" i="14"/>
  <c r="H9" i="14"/>
  <c r="C11" i="14"/>
  <c r="D11" i="14"/>
  <c r="E11" i="14"/>
  <c r="F11" i="14"/>
  <c r="G11" i="14"/>
  <c r="H11" i="14"/>
  <c r="H7" i="14"/>
  <c r="G7" i="14"/>
  <c r="F7" i="14"/>
  <c r="H6" i="14"/>
  <c r="G6" i="14"/>
  <c r="F6" i="14"/>
  <c r="E7" i="14"/>
  <c r="E6" i="14"/>
  <c r="D7" i="14"/>
  <c r="D6" i="14"/>
  <c r="C7" i="14"/>
  <c r="C6" i="14"/>
  <c r="J31" i="12"/>
  <c r="G8" i="10" s="1"/>
  <c r="M2" i="10" s="1"/>
  <c r="K31" i="12"/>
  <c r="G9" i="10" s="1"/>
  <c r="M3" i="10" s="1"/>
  <c r="L31" i="12"/>
  <c r="G10" i="10" s="1"/>
  <c r="M4" i="10" s="1"/>
  <c r="M31" i="12"/>
  <c r="G11" i="10" s="1"/>
  <c r="M5" i="10" s="1"/>
  <c r="N31" i="12"/>
  <c r="I10" i="10" s="1"/>
  <c r="M6" i="10" s="1"/>
  <c r="O31" i="12"/>
  <c r="P31" i="12"/>
  <c r="Q31" i="12"/>
  <c r="R31" i="12"/>
  <c r="H9" i="10"/>
  <c r="L8" i="10" s="1"/>
  <c r="H8" i="10"/>
  <c r="L7" i="10" s="1"/>
  <c r="B11" i="10"/>
  <c r="L5" i="10" s="1"/>
  <c r="B10" i="10"/>
  <c r="L4" i="10" s="1"/>
  <c r="B9" i="10"/>
  <c r="L3" i="10" s="1"/>
  <c r="B8" i="10"/>
  <c r="L2" i="10" s="1"/>
  <c r="I10" i="12"/>
  <c r="I28" i="12" s="1"/>
  <c r="C2" i="14"/>
  <c r="C1" i="14"/>
  <c r="C3" i="14"/>
  <c r="F2" i="10"/>
  <c r="F1" i="10"/>
  <c r="H31" i="12"/>
  <c r="F5" i="10" s="1"/>
  <c r="T28" i="12" l="1"/>
  <c r="S28" i="12"/>
  <c r="I18" i="12"/>
  <c r="I22" i="12"/>
  <c r="T22" i="12"/>
  <c r="S22" i="12"/>
  <c r="T18" i="12"/>
  <c r="S18" i="12"/>
  <c r="I16" i="12"/>
  <c r="I17" i="12"/>
  <c r="T17" i="12" s="1"/>
  <c r="T16" i="12"/>
  <c r="S16" i="12"/>
  <c r="I27" i="12"/>
  <c r="T27" i="12" s="1"/>
  <c r="I29" i="12"/>
  <c r="T29" i="12" s="1"/>
  <c r="I26" i="12"/>
  <c r="T26" i="12" s="1"/>
  <c r="I30" i="12"/>
  <c r="T30" i="12" s="1"/>
  <c r="S26" i="12"/>
  <c r="I23" i="12"/>
  <c r="T23" i="12" s="1"/>
  <c r="I24" i="12"/>
  <c r="S24" i="12" s="1"/>
  <c r="I21" i="12"/>
  <c r="I19" i="12"/>
  <c r="T19" i="12" s="1"/>
  <c r="S17" i="12" l="1"/>
  <c r="S27" i="12"/>
  <c r="S29" i="12"/>
  <c r="S30" i="12"/>
  <c r="I31" i="12"/>
  <c r="I11" i="12" s="1"/>
  <c r="F4" i="10" s="1"/>
  <c r="F6" i="10" s="1"/>
  <c r="S23" i="12"/>
  <c r="T24" i="12"/>
  <c r="S21" i="12"/>
  <c r="T21" i="12"/>
  <c r="S19" i="12"/>
  <c r="T31" i="12" l="1"/>
  <c r="I9" i="10" s="1"/>
  <c r="M8" i="10" s="1"/>
  <c r="S31" i="12"/>
  <c r="I8" i="10" s="1"/>
  <c r="M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6" authorId="0" shapeId="0" xr:uid="{A45C5D2A-BD36-4F59-BBEA-E3E4B51927C9}">
      <text>
        <r>
          <rPr>
            <sz val="11"/>
            <color theme="1"/>
            <rFont val="Arial"/>
            <family val="2"/>
          </rPr>
          <t>======
ID#AAAAJvbh_9w
Michelle Hood    (2020-07-01 18:18:00)
The aim of this module is to support you in your transition to graduate level study and professional practice within your chosen discipline. It will familiarise you with the additional requirements and support that you will need using an apprenticeship mode of study. 
You will be provided with tools to support development of your self-awareness and skills in reflection. This will enable you to examine your role as a developing professional in delivering effective, service user centred care and facilitate inter-professional understanding and collaboration through inter professional and work-based learning. 
We expect a certain level of professionalism to be present in you as you are employed in a health and social care environment or closely related area. For this reason much of this module will have close links with your workplace. Depending on your pre-existing knowledge and skills we are likely to expand on this in relation to the following areas: 
• Anti-oppressive practice - diversity, discrimination 
• Professional behaviours, roles, responsibilities, values, and professional and statutory body 
regulatory requirements 
• Ethics in professional practice 
• Safeguarding 
• Holistic and person-centred approaches to care for people who access services 
• Communication, individual, team, written, record keeping 
• Contemporary policy for professional practice 
• Working across professional boundaries 
• Inclusive practice 
• Concepts of reflective practice and reflective writing skills 
• Personal and professional development and identity 
• Emotional intelligence 
• Self-perception 
• Self-management 
• Giving and receiving feedback 
• Learning styles, learning how to learn, influences on individual learning 
• Self-assessment techniques/tools 
• Personal behaviour 
• Academic skills development 
• Digital capabilities 
• Literature searching and evidence based practice 
• Portfolio construction 
• reflective practice 
The specific content of this module will be impacted by new developments in the literature and in the changing nature of practice settings</t>
        </r>
      </text>
    </comment>
    <comment ref="C17" authorId="0" shapeId="0" xr:uid="{1E049CEC-4F1B-4DD8-9788-93A7B2CE840C}">
      <text>
        <r>
          <rPr>
            <sz val="11"/>
            <color theme="1"/>
            <rFont val="Arial"/>
            <family val="2"/>
          </rPr>
          <t>======
ID#AAAAJvbh_-s
Michelle Hood    (2020-07-01 18:18:01)
The Aim of this module......</t>
        </r>
      </text>
    </comment>
    <comment ref="C18" authorId="0" shapeId="0" xr:uid="{11FC751F-17E0-4578-BDCB-A128E0B09957}">
      <text>
        <r>
          <rPr>
            <sz val="11"/>
            <color theme="1"/>
            <rFont val="Arial"/>
            <family val="2"/>
          </rPr>
          <t>The aim of this module is to introduce you to factors which impact upon the health and wellbeing of individuals diverse populations and communities.  
In order to meet this aim you will address the following content:
Biopsychosocial, cognitive, political, economic, medical influences on health and wellbeing
Care navigation -   emerging models of care and support
Models of empowerment
Social and cultural capital
Social determinants of health
Social accountability
Safeguarding Practice
Contemporary government policies and directives - to include Public Health
Building effective, trusting relationships 
Place based care systems
Networking/boundary crossing in health and social care between agencies and service
Community profiles
Person centred service delivery
Attitude and behaviour change
Diversity and inclusion
======</t>
        </r>
      </text>
    </comment>
    <comment ref="C19" authorId="0" shapeId="0" xr:uid="{08BF8EDB-350A-438E-9BC5-3835A75C2661}">
      <text>
        <r>
          <rPr>
            <sz val="11"/>
            <color theme="1"/>
            <rFont val="Arial"/>
            <family val="2"/>
          </rPr>
          <t>======
ID#AAAAJ-KhXpE
Elizabeth Shute    (2020-07-13 15:56:26)
The aim of this module is to assist you to develop as a professional, with knowledge skills and competence in general radiographic practice and to encourage you to make best use of your learning experiences offered in the practice environment.
In order to meet this aim you will focus on standard examinations of the following anatomical areas; chest, upper limb, lower limb, thorax, abdomen, shoulder, spine and pelvis. Your knowledge and skills in these areas will be built on in the second year, increasing in complexity.
You will have the opportunity to use a range of radiographic equipment to safely produce optimal images. This will be facilitated by participating in quality assurance procedures and gaining an understanding of how to manipulate exposure factors.
You will be interacting with service users to develop your communication skills and practice service user/ patient centred care. This will also enable you to work in accordance with statements of conduct, performance and ethics from relevant professional and regulatory bodies.
Through reflective practice and feedback from supervising radiographers you will have the opportunity to develop your skills in reflection, recognition of your strengths and weaknesses and action planning for your development. These skills will be built on each year.
You will develop you understanding of the principles of image production and optimisation, building on the knowledge developed in Radiographic Practice 1 by considering areas including:
•	computed and digital radiography technology; hardware and software
•	grids and automatic exposure devices
•	X-ray room design and workflow
•	Dose measurement and quantification
The module will develop your anatomical and medical terminology, enabling you to study 
cell and tissue structure and function, in health and in disease, disease processes and diagnostic imaging pathways for a range of clinical pathologies and gross anatomy of the body including cavities, surface markings, planes and regions covered in this module, namely th</t>
        </r>
      </text>
    </comment>
    <comment ref="C21" authorId="0" shapeId="0" xr:uid="{1B7B1A1B-4821-437D-834C-F024968CA51F}">
      <text>
        <r>
          <rPr>
            <sz val="11"/>
            <color theme="1"/>
            <rFont val="Arial"/>
            <family val="2"/>
          </rPr>
          <t>======
ID#AAAAJ-KhXqk
Elizabeth Shute    (2020-07-13 15:59:03)
The aim of this module is to assist you in exploring the wider role of the diagnostic radiographer in alternative imaging modalities.
In order to meet this aim you will explore the principles of diagnostic image production in a range of imaging modalities for example, digital fluoroscopy, computed tomography, magnetic resonance imaging, radio-nuclide and functional imaging, and ultrasound. 
You will consider the features of a range of Radiological equipment design that are responsible for specific, accurate and safe operation, as well as range of quality assurance procedures.
You will study the pharmacological properties of contrast media used in diagnostic imaging, their administration and the management of adverse reactions. 
You will have the opportunity to explore in-depth a modality of your choice, for example, CT, MRI, US, nuclear medicine, angiography, and mammography.</t>
        </r>
      </text>
    </comment>
    <comment ref="C22" authorId="0" shapeId="0" xr:uid="{7ABF55DB-FBA8-453C-839A-2E29EA6F22C6}">
      <text>
        <r>
          <rPr>
            <sz val="11"/>
            <color theme="1"/>
            <rFont val="Arial"/>
            <family val="2"/>
          </rPr>
          <t>======
ID#AAAAJ-KhXqg
Elizabeth Shute    (2020-07-13 15:58:35)
The aim of this module is to assist you to further develop as a professional, by extending your knowledge, skills, and competence in a wider variety of radiographic practices, modalities, and interprofessional and collaborative settings and to encourage you to make best use of your learning experiences offered in the practice environment.
In order to meet this aim you will have the opportunity to use a range of radiographic equipment to safely produce optimal images. This will be facilitated by participating in quality assurance procedures and gaining an understanding of how to manipulate exposure factors.
You will be interacting with service users and a wider range of health care professionals to further develop your communication skills and practice service user/ patient centred care. This will also enable you to work in accordance with statements of conduct, performance and ethics from relevant professional and regulatory bodies.
Through reflective practice and feedback from supervising radiographers you will have the opportunity to develop your skills in reflection, recognition of your strengths and weaknesses and action planning for your development. These skills will be built on each year.
You will consider the features of Radiological equipment design that are responsible for specific, accurate and safe operation, as well as range of quality assurance procedures.  You will consider the practical considerations of Radiology Department design in order to ensure optimal workflow and safe operation.
The module will provide the underpinning theory and practice of standard radiographic positioning and technique required for the role of the diagnostic radiographer and associated equipment, including in:  
•	Adapted skeletal radiography
•	Radiography in theatre
•	Mobile radiography
•	Fluoroscopy
•	General CT</t>
        </r>
      </text>
    </comment>
    <comment ref="C23" authorId="0" shapeId="0" xr:uid="{3D2F6D0A-1B59-4C1F-A0E6-86B7AD061801}">
      <text>
        <r>
          <rPr>
            <sz val="11"/>
            <color theme="1"/>
            <rFont val="Arial"/>
            <family val="2"/>
          </rPr>
          <t>======
ID#AAAAJvbh__M
Michelle Hood    (2020-07-01 18:18:01)
The aim of this module is to develop your skills in applying your professional knowledge, skills and values in an integrated manner when assessing and intervening in situations of complex health and care needs. 
We expect a certain level of understanding in relation to the management of complex care delivery to be present as you are employed in a health and social care environment or closely related area. For 
this reason this module will have close links with your workplace, but we also expect you to refer back to your placement experiences to date. Depending on your pre-existing knowledge and skills we are likely to expand on this in relation to the following content areas: 
• Utilising professional knowledge skills, and values and applying these within an 
interprofessional team-working context. 
• Recognising different perspectives and values 
• Shared ethical decision-making - collaborative, service user engagement approaches 
• Solution focused patient centred approaches 
• APIR/E processes 
• Risk management and safeguarding 
• Living with long term and conditions 
• Ethical and legal aspects (e.g. Mental capacity, best interest assessment) 
• Personal resilience 
• Advanced communication skills, breaking bad news, difficult conversations 
• Social/health inequalities 
• Community resources and care navigation</t>
        </r>
      </text>
    </comment>
    <comment ref="C24" authorId="0" shapeId="0" xr:uid="{CB674E10-BCF5-4518-9042-48728CC11611}">
      <text>
        <r>
          <rPr>
            <sz val="11"/>
            <color theme="1"/>
            <rFont val="Arial"/>
            <family val="2"/>
          </rPr>
          <t>======
ID#AAAAJvbh__g
Michelle Hood    (2020-07-01 18:18:01)
The aim of this module is to provide you with an introduction to research and enquiry design and methods so that you can apply them to an area of investigation. It will enable you to consider factors that impact on literature appraisal, future planning, undertaking and managing an investigation as a professional practitioner. 
We expect a certain level of skill in finding and appraising evidence based on the earlier personal professional development module. In this module you will expand on your knowledge and skill in relation to research methods. 
In order to meet the aim of this module the following content will be covered: 
• Evaluation of research and evidence for professional practice, this may include: 
• What makes a good question 
• Research design, hierarchy of evidence, suitability of methods, co-production 
• Data collection methods, strengths and weaknesses 
• Analysis, techniques 
• Usefulness/impact and implications for practice 
• Ethics and governance 
• Sample of existing appraisal tools 
• Reviewing the literature - Accessing and critically appraising evidence, literature searching, and 
learning centre support</t>
        </r>
      </text>
    </comment>
    <comment ref="C26" authorId="0" shapeId="0" xr:uid="{B233F752-67DB-4D42-9784-A2670300D95E}">
      <text>
        <r>
          <rPr>
            <sz val="11"/>
            <color theme="1"/>
            <rFont val="Arial"/>
            <family val="2"/>
          </rPr>
          <t>======
ID#AAAAJ99Gzm8
Denise Foulkes    (2020-07-10 12:15:33)
The aim of this module is to build on previous learning in order to develop as a diagnostic imaging professional, with knowledge skills and competence, and to encourage you to make best use of your learning experiences offered in the practice environment. 
In order to meet this aim you will be interacting with service users and other professionals to further develop your communication skills and practice patient centred care. This will also enable you to work in accordance with statements of conduct, performance and ethics from relevant professional and regulatory bodies. Areas covered include:
First post competencies as detailed in the HCPC Standards of Proficiency for Radiographers
The developing role of the Diagnostic Radiographer
Image interpretation
New and emerging technologies
You will have the opportunity to use a range of radiographic equipment to safely produce optimal images and explore new and emerging technologies.
You will be interacting with service users to further develop your communication skills and practice service user/ patient centred care. This will also enable you to work in accordance with statements of conduct, performance and ethics from relevant professional and regulatory bodies.
Through reflective practice and feedback from supervising radiographers you will have the opportunity to develop your skills in reflection, recognition of your strengths and weaknesses and action planning for your continuous professional development.</t>
        </r>
      </text>
    </comment>
    <comment ref="C27" authorId="0" shapeId="0" xr:uid="{B8B6CE48-1B19-47DE-A6BF-C8B0757F0480}">
      <text>
        <r>
          <rPr>
            <sz val="11"/>
            <color theme="1"/>
            <rFont val="Arial"/>
            <family val="2"/>
          </rPr>
          <t>======
ID#AAAAJvbh_94
Michelle Hood    (2020-07-01 18:18:00)
The aim of this module is to enable you to undertake a sustained in-depth piece of independent learning and demonstrate a critical understanding and use of appropriate research methods within work that might contribute to improvements relating to your area of practice, as well as enable you to disseminate the findings to your professional community. 
We are expecting you to be familiar with the need to reflect on the skills gained in this module as part of your portfolio. The following might help you with this: 
Critically reflect on your skills in understanding (research) evidence and its relevance for practice 
In order to meet this aim you will address the following content: 
• Working Autonomously 
• Individual independent project/dissertation identification and working 
• Creating and contributing to research and evaluation for practice. 
• Application of approaches to research, research methods including improvement 
methodologies. 
• Dissemination of project outcomes. 
• Challenges in applying this modules outcomes to practice</t>
        </r>
      </text>
    </comment>
    <comment ref="C28" authorId="0" shapeId="0" xr:uid="{93691E85-1A23-4DEE-A9FC-10ED9C2A3A9C}">
      <text>
        <r>
          <rPr>
            <sz val="11"/>
            <color theme="1"/>
            <rFont val="Arial"/>
            <family val="2"/>
          </rPr>
          <t>The aim of this module is to develop a systematic understanding of concepts of leadership and education within health and social care organisations with particular attention to contemporary approaches that work in inter-professional settings. 
It is expected you will have experienced different types of leadership and management in your workplace as well as during placement experiences to date. This module will help you to reflect on these experiences by providing context in relation to: 
• Leadership concepts including the difference between management and leadership 
• self-awareness and reflections 
• Professional cultures 
• Service improvement methodologies and the relationship to leadership 
• Ethical decision-making in complex situations 
• Wicked issues 
• Educational approaches 
• Leading teams/ leading individuals/ leading service users/leading self 
• Awareness of leadership style and the importance of this to employers and employability 
• leadership within your organisation 
• leadership in placement organisation
======</t>
        </r>
      </text>
    </comment>
    <comment ref="C29" authorId="0" shapeId="0" xr:uid="{64CF34D1-E1D1-40DA-B3F4-995A690681A5}">
      <text>
        <r>
          <rPr>
            <sz val="11"/>
            <color theme="1"/>
            <rFont val="Arial"/>
            <family val="2"/>
          </rPr>
          <t>======
ID#AAAAJ99GzlM
Denise Foulkes    (2020-07-10 12:03:25)
The aim of this module is to introduce you to factors which impact upon the health and wellbeing of individuals diverse populations and communities.  
In order to meet this aim you will address the following content:
Biopsychosocial, cognitive, political, economic, medical influences on health and wellbeing
Care navigation -   emerging models of care and support
Models of empowerment
Social and cultural capital
Social determinants of health
Social accountability
Safeguarding Practice
Contemporary government policies and directives - to include Public Health
Building effective, trusting relationships 
Place based care systems
Networking/boundary crossing in health and social care between agencies and service
Community profiles
Person centred service delivery
Attitude and behaviour change
Diversity and inclusion</t>
        </r>
      </text>
    </comment>
    <comment ref="C30" authorId="0" shapeId="0" xr:uid="{D88181C5-480B-4F42-A5E1-344586FDA3A2}">
      <text>
        <r>
          <rPr>
            <sz val="11"/>
            <color theme="1"/>
            <rFont val="Arial"/>
            <family val="2"/>
          </rPr>
          <t>======
ID#AAAAJ99Gzos
Denise Foulkes    (2020-07-10 12:39:49)
The aim of the end point assessment (EPA) is to allow you to demonstrate that once you have achieved 340 credits prior to the gateway, you are able to demonstrate the professional practice standards for the knowledge, skills and behaviours to satisfy the HCPC and Society of Radiographers in  professional recognition of a Diagnostic Radiographer.
------
ID#AAAAJ99GzsM
Elizabeth Shute    (2020-07-10 13:06:07)
Would this assessment map so strongly with everything??</t>
        </r>
      </text>
    </comment>
  </commentList>
</comments>
</file>

<file path=xl/sharedStrings.xml><?xml version="1.0" encoding="utf-8"?>
<sst xmlns="http://schemas.openxmlformats.org/spreadsheetml/2006/main" count="177" uniqueCount="165">
  <si>
    <t>Apprenticeship Training Plan for:</t>
  </si>
  <si>
    <t>Diagnostic Radiographer</t>
  </si>
  <si>
    <t>https://www.instituteforapprenticeships.org/apprenticeship-standards/diagnostic-radiographer-integrated-degree/</t>
  </si>
  <si>
    <t>https://www.instituteforapprenticeships.org/media/5897/st0619_diagnostic_radiographer_l6_fully-integrated-epa_for-publication_15022022.pdf</t>
  </si>
  <si>
    <t>Level of Delivery and EPA</t>
  </si>
  <si>
    <t xml:space="preserve">The course normally takes 36 months part-time to complete, including the integrated End Point Assessment (EPA).  The gateway to EPA is supported by a Captsone module during the final 3 months of the programme.
Apprentices will attend the University on a block-study basis for 1 or 2 weeks throughout the year. Teaching will be face-to-face or online live teaching, with workplace learning supported with online anytime access learning materials.  
There is typically 9 academic weeks per year with around 6 on campus face to face days.
Applied work-based projects and 12 weekly Progress reviews equip and support the apprentices with the requisite knowledge, skills, and behaviours to meet  the Apprenticeship Standard which is recorded throughout the apprenticeship. The integrated end-point assessment is the final stage of the apprenticeship and checks if the employee meets the apprenticeship standard and is ready to join the profession with full occupational competence. Learning and teaching on the course is integrated across both the university and clinical environments. Aspects covered in the university setting will directly relate to those you experience on placement.
Our X-Ray simulation suite will allow apprentices to practice and develop clinical skills. This will be supported with guest lecturers specialising in specific fields of radiography to enhance and enrich the learning experience. </t>
  </si>
  <si>
    <t>Colour coding key for Mapping Modules to the KSBs</t>
  </si>
  <si>
    <t>Mandatory Components:</t>
  </si>
  <si>
    <t>BSc (Hons) Diagnostic Radiography</t>
  </si>
  <si>
    <t>Strong Direct Relationship</t>
  </si>
  <si>
    <t>Definite but lesser focus</t>
  </si>
  <si>
    <t>Relevant but more contextual learning</t>
  </si>
  <si>
    <t>Duration of practical programme (months)</t>
  </si>
  <si>
    <t xml:space="preserve"> (excluding EPA, which is the exam board)</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</si>
  <si>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</si>
  <si>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</si>
  <si>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</si>
  <si>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</si>
  <si>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</si>
  <si>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</si>
  <si>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</si>
  <si>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</si>
  <si>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</si>
  <si>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</si>
  <si>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</si>
  <si>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</si>
  <si>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</si>
  <si>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</si>
  <si>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</si>
  <si>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</si>
  <si>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Sessions)</t>
  </si>
  <si>
    <t>Spare Column</t>
  </si>
  <si>
    <t>Work Based Project /  Applied Learning in the Work 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</si>
  <si>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</si>
  <si>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</si>
  <si>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</si>
  <si>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rPr>
        <sz val="14"/>
        <color rgb="FF000000"/>
        <rFont val="Calibri"/>
        <family val="2"/>
      </rPr>
      <t>K1</t>
    </r>
    <r>
      <rPr>
        <sz val="18"/>
        <color rgb="FF334047"/>
        <rFont val="Calibri"/>
        <family val="2"/>
      </rPr>
      <t>: Knows and understands local and national Imaging policies and procedures including patient pathways and the impact of imaging on patient care and treatment.</t>
    </r>
  </si>
  <si>
    <r>
      <t>K2</t>
    </r>
    <r>
      <rPr>
        <sz val="18"/>
        <color rgb="FF334047"/>
        <rFont val="Calibri"/>
        <family val="2"/>
      </rPr>
      <t>: Knowledge of Health and Care Professions Council Standards of Proficiency and Society and College of Radiographers Code of Conduct and professional scope of practice.</t>
    </r>
  </si>
  <si>
    <r>
      <t>K3</t>
    </r>
    <r>
      <rPr>
        <sz val="18"/>
        <color rgb="FF334047"/>
        <rFont val="Calibri"/>
        <family val="2"/>
      </rPr>
      <t>: Knowledge and understanding of relevant anatomy, physiology and pathology, normal, normal variants and abnormal image appearances.</t>
    </r>
  </si>
  <si>
    <r>
      <t>K4</t>
    </r>
    <r>
      <rPr>
        <sz val="18"/>
        <color rgb="FF334047"/>
        <rFont val="Calibri"/>
        <family val="2"/>
      </rPr>
      <t>: Understand key patient signs and symptoms and observation records in order to recognise and manage a deteriorating patient.</t>
    </r>
  </si>
  <si>
    <r>
      <t>K5</t>
    </r>
    <r>
      <rPr>
        <sz val="18"/>
        <color rgb="FF334047"/>
        <rFont val="Calibri"/>
        <family val="2"/>
      </rPr>
      <t>: Knowledge and understanding of local referral justification criteria and relative clinical urgency of clinical conditions, including signs, symptoms and potential consequences.</t>
    </r>
  </si>
  <si>
    <r>
      <t>K6</t>
    </r>
    <r>
      <rPr>
        <sz val="18"/>
        <color rgb="FF334047"/>
        <rFont val="Calibri"/>
        <family val="2"/>
      </rPr>
      <t>: Knowledge and understanding of different patient needs and rights including dignity, diversity and privacy, communication styles and clinical conditions e.g. dementia or learning disabilities.</t>
    </r>
  </si>
  <si>
    <r>
      <t>K7</t>
    </r>
    <r>
      <rPr>
        <sz val="18"/>
        <color rgb="FF334047"/>
        <rFont val="Calibri"/>
        <family val="2"/>
      </rPr>
      <t>: Knowledge and understanding of the principles of radiobiological science, the associated risks and benefits and comparative radiation doses for different imaging protocols including different types of imaging in relation to appropriate authorisation of the justification of imaging requests.</t>
    </r>
  </si>
  <si>
    <r>
      <t>K8</t>
    </r>
    <r>
      <rPr>
        <sz val="18"/>
        <color rgb="FF334047"/>
        <rFont val="Calibri"/>
        <family val="2"/>
      </rPr>
      <t>: Knowledge and understanding of Ionising Radiation (Medical Exposures) Regulations and Ionising Radiation Regulations. Knowledge of Local Rules, local and national Diagnostic Reference Levels (DRLs) including appropriate associated Personal Protective Equipment (PPE), and pregnancy status.</t>
    </r>
  </si>
  <si>
    <r>
      <t>K9</t>
    </r>
    <r>
      <rPr>
        <sz val="18"/>
        <color rgb="FF334047"/>
        <rFont val="Calibri"/>
        <family val="2"/>
      </rPr>
      <t>: Knowledge of the procedure for obtaining consent, the underpinning knowledge of consent, and the procedures for when consent cannot be obtained.</t>
    </r>
  </si>
  <si>
    <r>
      <t>K10</t>
    </r>
    <r>
      <rPr>
        <sz val="18"/>
        <color rgb="FF334047"/>
        <rFont val="Calibri"/>
        <family val="2"/>
      </rPr>
      <t>: Knowledge of human anatomy and physiology to image the area of interest, using external bony landmarks and knowledge of the effects of adapting positioning on the resulting image.</t>
    </r>
  </si>
  <si>
    <r>
      <t>K11</t>
    </r>
    <r>
      <rPr>
        <sz val="18"/>
        <color rgb="FF334047"/>
        <rFont val="Calibri"/>
        <family val="2"/>
      </rPr>
      <t>: Knowledge of safe patient moving and handling techniques.</t>
    </r>
  </si>
  <si>
    <r>
      <t>K12</t>
    </r>
    <r>
      <rPr>
        <sz val="18"/>
        <color rgb="FF334047"/>
        <rFont val="Calibri"/>
        <family val="2"/>
      </rPr>
      <t>: Knowledge of the methods of drug administration, the pharmacological basis for interaction of contrast media, including contraindications and how to respond to an emergency situation.</t>
    </r>
  </si>
  <si>
    <r>
      <t>K13</t>
    </r>
    <r>
      <rPr>
        <sz val="18"/>
        <color rgb="FF334047"/>
        <rFont val="Calibri"/>
        <family val="2"/>
      </rPr>
      <t>: Knowledge of the physiological effects of exposure to Ionising Radiation and the correct use and manipulation of radiation exposures and associated radiation science in order to produce high quality images, whilst maintaining the lowest practicable radiation dose.</t>
    </r>
  </si>
  <si>
    <r>
      <t>K14</t>
    </r>
    <r>
      <rPr>
        <sz val="18"/>
        <color rgb="FF334047"/>
        <rFont val="Calibri"/>
        <family val="2"/>
      </rPr>
      <t>: Knowledge of the process for escalation of unexpected findings identified on images to ensure optimum patient care.</t>
    </r>
  </si>
  <si>
    <r>
      <t>K15</t>
    </r>
    <r>
      <rPr>
        <sz val="18"/>
        <color rgb="FF334047"/>
        <rFont val="Calibri"/>
        <family val="2"/>
      </rPr>
      <t>: Knowledge of conflict resolution strategies.</t>
    </r>
  </si>
  <si>
    <r>
      <t>K16</t>
    </r>
    <r>
      <rPr>
        <sz val="18"/>
        <color rgb="FF334047"/>
        <rFont val="Calibri"/>
        <family val="2"/>
      </rPr>
      <t>: Knowledge of different methods of communication including verbal and non-verbal communication. Knowledge and understanding of the effect of own body language and attitude on others. Knowledge of active listening skills.</t>
    </r>
  </si>
  <si>
    <r>
      <t>K17</t>
    </r>
    <r>
      <rPr>
        <sz val="18"/>
        <color rgb="FF334047"/>
        <rFont val="Calibri"/>
        <family val="2"/>
      </rPr>
      <t>: Knowledge and understanding of the legal, ethical and professional principles associated with equality, diversity and safeguarding.</t>
    </r>
  </si>
  <si>
    <r>
      <t>K18</t>
    </r>
    <r>
      <rPr>
        <sz val="18"/>
        <color rgb="FF334047"/>
        <rFont val="Calibri"/>
        <family val="2"/>
      </rPr>
      <t>: Knowledge of patient confidentiality and awareness of responsibility to maintain it in line with ethical and legislative frameworks.</t>
    </r>
  </si>
  <si>
    <r>
      <t>K19</t>
    </r>
    <r>
      <rPr>
        <sz val="18"/>
        <color rgb="FF334047"/>
        <rFont val="Calibri"/>
        <family val="2"/>
      </rPr>
      <t>: Understands the General Data Protection Regulations and consequences of good and poor data quality on the patient experience/pathway including the need for accurate record keeping and report writing.</t>
    </r>
  </si>
  <si>
    <r>
      <t>K20</t>
    </r>
    <r>
      <rPr>
        <sz val="18"/>
        <color rgb="FF334047"/>
        <rFont val="Calibri"/>
        <family val="2"/>
      </rPr>
      <t>: Knowledge of different roles and scopes of practice for those under own supervision.</t>
    </r>
  </si>
  <si>
    <r>
      <t>K21</t>
    </r>
    <r>
      <rPr>
        <sz val="18"/>
        <color rgb="FF334047"/>
        <rFont val="Calibri"/>
        <family val="2"/>
      </rPr>
      <t>: Knowledge of different learning styles, assessment, group dynamics, learning theory, recognition of good and bad practice, delivering constructive feedback.</t>
    </r>
  </si>
  <si>
    <r>
      <t>K22</t>
    </r>
    <r>
      <rPr>
        <sz val="18"/>
        <color rgb="FF334047"/>
        <rFont val="Calibri"/>
        <family val="2"/>
      </rPr>
      <t>: Understanding of radiographic equipment in the context of how images are produced for both ionising and non-ionising radiation imaging methods and how images are appropriately shared and/or stored.</t>
    </r>
  </si>
  <si>
    <r>
      <t>K23</t>
    </r>
    <r>
      <rPr>
        <sz val="18"/>
        <color rgb="FF334047"/>
        <rFont val="Calibri"/>
        <family val="2"/>
      </rPr>
      <t>: Knowledge of the theory of the audit cycle, quality control tools / equipment, analysis of results and how to take appropriate action and the principles of service improvement.</t>
    </r>
  </si>
  <si>
    <r>
      <t>K24</t>
    </r>
    <r>
      <rPr>
        <sz val="18"/>
        <color rgb="FF334047"/>
        <rFont val="Calibri"/>
        <family val="2"/>
      </rPr>
      <t>: Knowledge of current trends in relevant legislation, the profession and wider healthcare, and an understanding of putting evidence-based practice into daily work.</t>
    </r>
  </si>
  <si>
    <r>
      <t>K25</t>
    </r>
    <r>
      <rPr>
        <sz val="18"/>
        <color rgb="FF334047"/>
        <rFont val="Calibri"/>
        <family val="2"/>
      </rPr>
      <t>: Knowledge of different research methodologies and how to critically analyse research.</t>
    </r>
  </si>
  <si>
    <r>
      <t>K26</t>
    </r>
    <r>
      <rPr>
        <sz val="18"/>
        <color rgb="FF334047"/>
        <rFont val="Calibri"/>
        <family val="2"/>
      </rPr>
      <t>: Knowledge of cyber security relevant to the Imaging department.</t>
    </r>
  </si>
  <si>
    <r>
      <t>K27</t>
    </r>
    <r>
      <rPr>
        <sz val="18"/>
        <color rgb="FF334047"/>
        <rFont val="Calibri"/>
        <family val="2"/>
      </rPr>
      <t>: Knowledge of the application of different Imaging procedures and the associated risks/benefits and precautions/safety requirements.</t>
    </r>
  </si>
  <si>
    <r>
      <t>S1</t>
    </r>
    <r>
      <rPr>
        <sz val="18"/>
        <color rgb="FF334047"/>
        <rFont val="Calibri"/>
        <family val="2"/>
      </rPr>
      <t>: Undertake basic patient observations, recognise a deteriorating patient, and manage immediately and appropriately.</t>
    </r>
  </si>
  <si>
    <r>
      <t>S2</t>
    </r>
    <r>
      <rPr>
        <sz val="18"/>
        <color rgb="FF334047"/>
        <rFont val="Calibri"/>
        <family val="2"/>
      </rPr>
      <t>: Manage time and resources and prioritise workload according to clinical needs.</t>
    </r>
  </si>
  <si>
    <r>
      <t>S3</t>
    </r>
    <r>
      <rPr>
        <sz val="18"/>
        <color rgb="FF334047"/>
        <rFont val="Calibri"/>
        <family val="2"/>
      </rPr>
      <t>: Build and sustain professional relationships and work independently, as part of the imaging team, as part of a multi-disciplinary team, and providing supervision as appropriate.</t>
    </r>
  </si>
  <si>
    <r>
      <t>S4</t>
    </r>
    <r>
      <rPr>
        <sz val="18"/>
        <color rgb="FF334047"/>
        <rFont val="Calibri"/>
        <family val="2"/>
      </rPr>
      <t>: Communicate appropriately with each individual patient, their families and carers, involving them in decision making, where appropriate, and the multi-disciplinary team adapting a style for each individual to provide holistic care, taking account of circumstances and environments.</t>
    </r>
  </si>
  <si>
    <r>
      <t>S5</t>
    </r>
    <r>
      <rPr>
        <sz val="18"/>
        <color rgb="FF334047"/>
        <rFont val="Calibri"/>
        <family val="2"/>
      </rPr>
      <t>: Collate and record information from different sources and critically evaluate to make a logical, informed decision using this information, and communicate decisions appropriately and in a timely way.</t>
    </r>
  </si>
  <si>
    <r>
      <t>S6</t>
    </r>
    <r>
      <rPr>
        <sz val="18"/>
        <color rgb="FF334047"/>
        <rFont val="Calibri"/>
        <family val="2"/>
      </rPr>
      <t>: Critically assess a clinical or professional situation and respond accordingly eg raising concerns as appropriate</t>
    </r>
  </si>
  <si>
    <r>
      <t>S7</t>
    </r>
    <r>
      <rPr>
        <sz val="18"/>
        <color rgb="FF334047"/>
        <rFont val="Calibri"/>
        <family val="2"/>
      </rPr>
      <t>: Use good radiographic techniques and modify as clinically appropriate. Have the technical ability to manipulate a range of equipment, whilst maintaining patient comfort and adequately communicate with patients and colleagues to ensure the safe movement of patients into imaging position. Use appropriate touch techniques to locate external bony landmarks.</t>
    </r>
  </si>
  <si>
    <r>
      <t>S8</t>
    </r>
    <r>
      <rPr>
        <sz val="18"/>
        <color rgb="FF334047"/>
        <rFont val="Calibri"/>
        <family val="2"/>
      </rPr>
      <t>: Recognise normal and abnormal image appearances and when to act upon them. Use abnormality alert systems such as a preliminary clinical evaluation.</t>
    </r>
  </si>
  <si>
    <r>
      <t>S9</t>
    </r>
    <r>
      <rPr>
        <sz val="18"/>
        <color rgb="FF334047"/>
        <rFont val="Calibri"/>
        <family val="2"/>
      </rPr>
      <t>: Assess image technical standard according to a recognised methodology.</t>
    </r>
  </si>
  <si>
    <r>
      <t>S10</t>
    </r>
    <r>
      <rPr>
        <sz val="18"/>
        <color rgb="FF334047"/>
        <rFont val="Calibri"/>
        <family val="2"/>
      </rPr>
      <t>: Provide patient care in accordance with patient condition e.g. patient personal hygiene, basic life support, first aid, basic patient care needs and deliver, where appropriate, brief clinical preventative advice interventions.</t>
    </r>
  </si>
  <si>
    <r>
      <t>S11</t>
    </r>
    <r>
      <rPr>
        <sz val="18"/>
        <color rgb="FF334047"/>
        <rFont val="Calibri"/>
        <family val="2"/>
      </rPr>
      <t>: Respect and maintain patient privacy and dignity at all times in all environments, including emergency situations.</t>
    </r>
  </si>
  <si>
    <r>
      <t>S12</t>
    </r>
    <r>
      <rPr>
        <sz val="18"/>
        <color rgb="FF334047"/>
        <rFont val="Calibri"/>
        <family val="2"/>
      </rPr>
      <t>: Maintain accurate and confidential information using, for example, Radiology Information Systems (RIS), Picture Archiving Communication System (PACS) etc.</t>
    </r>
  </si>
  <si>
    <r>
      <t>S13</t>
    </r>
    <r>
      <rPr>
        <sz val="18"/>
        <color rgb="FF334047"/>
        <rFont val="Calibri"/>
        <family val="2"/>
      </rPr>
      <t>: Maintain data protection and patient confidentiality in clinical practice and complete relevant concise, factual reports and documentation.</t>
    </r>
  </si>
  <si>
    <r>
      <t>S14</t>
    </r>
    <r>
      <rPr>
        <sz val="18"/>
        <color rgb="FF334047"/>
        <rFont val="Calibri"/>
        <family val="2"/>
      </rPr>
      <t>: Use appropriate Personal protective Equipment (PPE) for staff, patients and members of the public.</t>
    </r>
  </si>
  <si>
    <r>
      <t>S15</t>
    </r>
    <r>
      <rPr>
        <sz val="18"/>
        <color rgb="FF334047"/>
        <rFont val="Calibri"/>
        <family val="2"/>
      </rPr>
      <t>: Use radiation protection techniques safely and appropriately, including distraction/immobilisation techniques to effectively minimise overall radiation dose. Appropriate use of radiation dose software. Manipulate exposure factors according to patient condition to create a diagnostic image with the lowest practicable radiation dose.</t>
    </r>
  </si>
  <si>
    <r>
      <t>S16</t>
    </r>
    <r>
      <rPr>
        <sz val="18"/>
        <color rgb="FF334047"/>
        <rFont val="Calibri"/>
        <family val="2"/>
      </rPr>
      <t>: Adopt Imaging and organisational policies, procedures, protocols, guidance and legislation into the clinical environment under different circumstances and situations.</t>
    </r>
  </si>
  <si>
    <r>
      <t>S17</t>
    </r>
    <r>
      <rPr>
        <sz val="18"/>
        <color rgb="FF334047"/>
        <rFont val="Calibri"/>
        <family val="2"/>
      </rPr>
      <t>: Supervise, facilitate learning, motivate and share reasoned clinical judgement with others.</t>
    </r>
  </si>
  <si>
    <r>
      <t>S18</t>
    </r>
    <r>
      <rPr>
        <sz val="18"/>
        <color rgb="FF334047"/>
        <rFont val="Calibri"/>
        <family val="2"/>
      </rPr>
      <t>: Use Quality Assurance tools/equipment, to analyse and interpret results and act upon them in a safe manner.</t>
    </r>
  </si>
  <si>
    <r>
      <t>S19</t>
    </r>
    <r>
      <rPr>
        <sz val="18"/>
        <color rgb="FF334047"/>
        <rFont val="Calibri"/>
        <family val="2"/>
      </rPr>
      <t>: Read and critically analyse research articles, utilise basic research skills and apply research findings to practice.</t>
    </r>
  </si>
  <si>
    <r>
      <t>B1</t>
    </r>
    <r>
      <rPr>
        <sz val="18"/>
        <color rgb="FF334047"/>
        <rFont val="Calibri"/>
        <family val="2"/>
      </rPr>
      <t>: Demonstrate a calm demeanour with empathy, compassion and underpinning emotional resilience to manage day-to-day pressures in unpredictable, emergency and distressing situations, e.g. patients in cardiac arrest, patients suffering life changing injuries and/or disease diagnosis.</t>
    </r>
  </si>
  <si>
    <r>
      <t>B2</t>
    </r>
    <r>
      <rPr>
        <sz val="18"/>
        <color rgb="FF334047"/>
        <rFont val="Calibri"/>
        <family val="2"/>
      </rPr>
      <t>: Confident, flexible and adaptable within own scope of practice.</t>
    </r>
  </si>
  <si>
    <r>
      <t>B3</t>
    </r>
    <r>
      <rPr>
        <sz val="18"/>
        <color rgb="FF334047"/>
        <rFont val="Calibri"/>
        <family val="2"/>
      </rPr>
      <t>: Demonstrate emotional intelligence.</t>
    </r>
  </si>
  <si>
    <r>
      <t>B4</t>
    </r>
    <r>
      <rPr>
        <sz val="18"/>
        <color rgb="FF334047"/>
        <rFont val="Calibri"/>
        <family val="2"/>
      </rPr>
      <t>: Act with professionalism, honesty, integrity and respect in all interactions. Maintain good character as outlined in their professional Code of Conduct and not bring their profession or organisation into disrepute.</t>
    </r>
  </si>
  <si>
    <r>
      <t>B5</t>
    </r>
    <r>
      <rPr>
        <sz val="18"/>
        <color rgb="FF334047"/>
        <rFont val="Calibri"/>
        <family val="2"/>
      </rPr>
      <t>: Reflect on own impact on others, take responsibility and be accountable for own actions. Sensitively challenge others and raise issues when appropriate.</t>
    </r>
  </si>
  <si>
    <t>B6: Actively reflect on own practice and accept and respond to constructive criticism. Be proactive in implementing improvements in order to improve service delivery and patient care.</t>
  </si>
  <si>
    <r>
      <t>B7</t>
    </r>
    <r>
      <rPr>
        <sz val="18"/>
        <color rgb="FF334047"/>
        <rFont val="Calibri"/>
        <family val="2"/>
      </rPr>
      <t>: Be aware of and take responsibility for their own fitness in context of physical and/or mental health issues which may affect performance. Seek help and/or guidance as appropriate. Inform Health and Care Professions Council and employer of any change of circumstance that may affect the right to practise.</t>
    </r>
  </si>
  <si>
    <t>BEFORE</t>
  </si>
  <si>
    <t>DURING</t>
  </si>
  <si>
    <t>AFTER</t>
  </si>
  <si>
    <t>Personal and Professional Development</t>
  </si>
  <si>
    <t xml:space="preserve">Work-based mentor and apprentice to meet and start to establish expectations and roles. A review of work-place expectations in terms of professional practice if possible.Go through your apprentice's skills scan and help them to complete the starting point exercise. Support them in familiarising with the standard KSBs and developing actions achievement. </t>
  </si>
  <si>
    <t>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t>
  </si>
  <si>
    <t>Establish working relationship with the mentor. Use first progress review to agree on checking portfolio progression and development of KSbs.</t>
  </si>
  <si>
    <t>Radiographic Practice 1</t>
  </si>
  <si>
    <t>Opportuniities to complete the pre-enrolment workbook to help with orientation and contextualisation of the clinical department.</t>
  </si>
  <si>
    <t>Opportunities to undertake a variety of general x-ray examinations to support the academic delivery. Opportunities to undertake x-rays of: the chest, hand/wrist, ankle/foot, elbow and knee. Opportunties to contextualise the radiographic physics taught as part of the module, for example experimenting with equipment, setting exposure factors, understanding how images are produced and developing the understanding of IR(ME)R and IRR</t>
  </si>
  <si>
    <t xml:space="preserve">Support the apprentice to share and transfer their learning into the workplace, reflect and collect evidence of learning and achievement of KSBs in their portfolio. 
WBM and Academic Advisor to monitor progression and assist with development. </t>
  </si>
  <si>
    <t>Collaboration for Individual and Community Wellbeing</t>
  </si>
  <si>
    <t>Support the apprentice to explore and understand health of the local community</t>
  </si>
  <si>
    <t>Support the apprentice  to research and explore social determinants and factors that impact on health of the local community, with protected time to complete group work activities.</t>
  </si>
  <si>
    <t>Support the apprentice to share and transfer their learning into the workplace, reflect and collect evidence of learning and achievement of KSBs in their portfolio. WBM to monitor progression.</t>
  </si>
  <si>
    <t>Radiographic Practice 2</t>
  </si>
  <si>
    <t>Opportunities to familiarise themselves with examinations covered as part of their RP1 module. Begin to build confidence in readiness for assessment.</t>
  </si>
  <si>
    <t>Opportunities to undertake a variety of general x-ray examinations to support the academic delivery. Opportunities to undertake x-rays of: spine, abdomen, long bones. Opportunties to contextualise the radiographic physics taught as part of the module, looking at image optimisation, use of filters, grids, AEC, air gap etc. Need to ensure that learners are able to complete the clinical assessments set out in the clinical assessment scheme.</t>
  </si>
  <si>
    <t>Support the apprentice to share and transfer their learning into the workplace. 
The apprentice to build on their application of scientific principles in their clinical practice. 
Support reflection and collection of evidence of learning and achievement of KSBs in their portfolio. 
WBM to monitor progression.</t>
  </si>
  <si>
    <t>Alternative Imaging Modalities</t>
  </si>
  <si>
    <t>Opportunities to familiarise themselves with patient pathways across a variety of modalities. A focus on the patient experience and role of the radiographer. Set out expectations for the learner in these alternative imaging modalities. Discuss learning outcomes with WBM.</t>
  </si>
  <si>
    <t>Opportunities to undertake and observe in a variety of alternative imaging modalities. Areas such as mammography, DEXA, angiography, fluoroscopy, MRI, Nuclear Medicine, CT. Opportunities to discuss and reflect on the experiences within these areas and develop an understanding of patient care and physics related to these areas.</t>
  </si>
  <si>
    <t>Continue to support the apprentice to share and transfer their theoretical learning into the clinical workplace, reflect and collect evidence of learning and achievement of KSBs in their portfolio. WBM to monitor progression.Help to provide opportunites to learn about alternative imaging modalities in practice to enable   pathway justification dependant on patient condition and NICE pathways.</t>
  </si>
  <si>
    <t>Radiographic Practice 3</t>
  </si>
  <si>
    <t>Opportunities to familiarise themselves with patient pathways across  in terms of imaging and patient safety linked to a variety of alternate modalities. A focus on the patient experience and role of the radiographer. Set out expectations for the learner in these alternative imaging modalities</t>
  </si>
  <si>
    <t>Opportunities to undertake a variety of general x-ray, theatre, CT and mobile examinations to support the academic delivery. Opportunities to undertake X-rays of: all body parts, non-contrast CT and contrast scanning of any body part and CT head, theatre experience, mobile X-ray experience in varius settings e.g. resus, ITU, recovery, NICU, other wards and departments, paediatric and dental experience. Opportunties to contextualise the radiographic physics taught as part of other modules, looking at the way in which CT scanners work, how image intensifiers and mobile x-ray equipment works. How to optimise exposures etc. Need to ensure that learners are able to complete the clinical assessments set out in the clinical assessment scheme.</t>
  </si>
  <si>
    <t>Continue to support the apprentice to share and transfer their learning into the workplace, reflect and collect evidence of learning and achievement of KSBs in their portfolio. WBM to monitor progression.Help to provide opportunites to learn about modality and pathway justification dependant on patient condition and NICE pathways.</t>
  </si>
  <si>
    <t>Addressing and Assessing Complexity</t>
  </si>
  <si>
    <t>Enable the apprentice to make contact with the local research and development department and understand how EBP is used within their workplace.</t>
  </si>
  <si>
    <t>Work with the apprentice to decide on a topic for the Critical Appraisal so that the literature review completed is relevant to the work environment. Reinforce signposting to relevant support for research skills. Enable some protected time to complete work for the assignment.</t>
  </si>
  <si>
    <t>Continue dialogue with the apprentice in preparation for the final year module (the Advancing Professional) in terms of using the topic for more in-depth literatuer review or research proposal.</t>
  </si>
  <si>
    <t>Evidence and Enquiry</t>
  </si>
  <si>
    <t>Explore complex case management by the MDT and the role of the different professions involved at work</t>
  </si>
  <si>
    <t>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</si>
  <si>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Discuss a recent service development or change in relation to MDT or inter-professional working. As part of progress review amend the individual targets based on the feedback received within this module, with specific reference to the relevant KSB's.</t>
  </si>
  <si>
    <t>Level 6</t>
  </si>
  <si>
    <t>Radiographic Practice 4</t>
  </si>
  <si>
    <t>Opportunities to familiarise themselves with patient pathways across all modalities with an emphasis on optimal imaging and patient safety linked to all modalities. Consolidate learning experiences and opportunities for development across the range of imaging.</t>
  </si>
  <si>
    <t>Opportunities to consolidate experience and competencies in general x-ray, theatre, CT and mobile examinations to support the academic delivery. Opportunities to undertake X-rays of: all body parts, non-contrast CT and contrast scanning of any body part and CT head, theatre experience, mobile X-ray experience in varius settings e.g. resus, ITU, recovery, NICU, other wards and departments, paediatric and dental experience. Opportunties to consolidate understanding of  the radiographic physics taught as part of the course, looking at the way in which CT scanners work in practice, how image intensifiers and mobile x-ray equipment works for optimal and safe operation. How to optimise exposures etc. Need to ensure that learners are able to complete the clinical assessments set out in the clinical assessment scheme and be prepared in full for the Capstone Assessment.</t>
  </si>
  <si>
    <t xml:space="preserve">Continue to support the apprentice to share and transfer their learning into the workplace, reflect and collect evidence of learning and achievement of KSBs in their portfolio in readiness for the Capstone Assessment. WBM to monitor progression.Help to provide opportunites to learn about modalities and pathway justification dependant on patient condition and NICE pathways. </t>
  </si>
  <si>
    <t xml:space="preserve">The Advancing Professional </t>
  </si>
  <si>
    <t>Discuss progress from the second year literature review into a more extended literature review and or research proposal. Where possible/appropriate discuss the apprentice involvement in data collection &amp; data analysis based on a service review/audit</t>
  </si>
  <si>
    <t>Allow apprentice to get appropriate support alongside the allocated university tutor in completing literature review or proposal.</t>
  </si>
  <si>
    <t>As part of the progress review amend the individual targets based on the feedback received within this module. With specific reference to the relevant KSB's</t>
  </si>
  <si>
    <t>Professional Leadership</t>
  </si>
  <si>
    <t>Under guidance of the mentor: Explore different leadership styles in practice.</t>
  </si>
  <si>
    <t>As part of mentoring discuss the leadership skills the apprentice demonstrates at this moment in time. Review at least one reflection where the apprentices has reflected on their own leadership style and skill and development needs in relation to this. This can form the basis of CPD. Explore the pillars of practice and how these link to the work environment.</t>
  </si>
  <si>
    <t>As part of progress review amend the individual targets based on the feedback received within this module. With specific reference to the relevant KSB's</t>
  </si>
  <si>
    <t>Working with Complexity in Practice:</t>
  </si>
  <si>
    <t>Explore complex case management and the integration of services at work, with emphasis of the impact this has on allied health practice at work. Enable learners to find out more about a service improvement or a service change.</t>
  </si>
  <si>
    <t>Building on the second year: 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</si>
  <si>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Capstone Module</t>
  </si>
  <si>
    <t>This is something that begins really early on, but becomes a real focus in the third and final year. This takes place during progress reviews, but during the last 6 months we expect apprentices to have sufficient evidence in their portfolio to demonstrate competence at each of the KSB's on the apprenticeship standard.</t>
  </si>
  <si>
    <t xml:space="preserve">Review the evidence the apprentice is planning to use for the module's presentation. </t>
  </si>
  <si>
    <t>Congratulate and encourage them they are really ready for NQ Radiographer status. Support HCPC application once all marks are confirmed.</t>
  </si>
  <si>
    <t xml:space="preserve"> </t>
  </si>
  <si>
    <t>External End Point Assessment</t>
  </si>
  <si>
    <t>End Point Assessment id the Apprenticeship Board</t>
  </si>
  <si>
    <t>Key for Integrated Apprenticeships:</t>
  </si>
  <si>
    <t>Gateway Module is shaded blue</t>
  </si>
  <si>
    <t>EPA Module is Shaded Red</t>
  </si>
  <si>
    <t>Apprenticeship Standard:</t>
  </si>
  <si>
    <t>Data for pie chart:</t>
  </si>
  <si>
    <t>Total Off The Job Training at full delivery:</t>
  </si>
  <si>
    <t xml:space="preserve">Recognised Prior Learning (RPL) </t>
  </si>
  <si>
    <t>Revised OTJT total after RPL deduction:</t>
  </si>
  <si>
    <t>DATA CALCULATIONS
DO NOT EDIT /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</si>
  <si>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</si>
  <si>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</si>
  <si>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</si>
  <si>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</si>
  <si>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</si>
  <si>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</si>
  <si>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Level 4</t>
  </si>
  <si>
    <t>Level 5</t>
  </si>
  <si>
    <t>End Point Assessment is the Exam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</si>
</sst>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sz val="12"/>
      <color rgb="FF000000"/>
      <name val="Calibri"/>
      <family val="2"/>
    </font>
    <font>
      <sz val="14"/>
      <color rgb="FFFFFFFF"/>
      <name val="Calibri"/>
      <family val="2"/>
      <scheme val="minor"/>
    </font>
    <font>
      <sz val="16"/>
      <color theme="0"/>
      <name val="Calibri"/>
      <family val="2"/>
      <scheme val="minor"/>
    </font>
    <font>
      <sz val="18"/>
      <color rgb="FF334047"/>
      <name val="Calibri"/>
      <family val="2"/>
    </font>
    <font>
      <sz val="11"/>
      <color theme="1"/>
      <name val="Arial"/>
      <family val="2"/>
    </font>
    <font>
      <sz val="14"/>
      <color rgb="FF000000"/>
      <name val="Calibri"/>
      <family val="2"/>
    </font>
    <font>
      <sz val="14"/>
      <color theme="1"/>
      <name val="Calibri"/>
      <family val="2"/>
    </font>
    <font>
      <sz val="12"/>
      <color rgb="FFFFFFFF"/>
      <name val="Calibri"/>
      <family val="2"/>
    </font>
    <font>
      <sz val="20"/>
      <color rgb="FF000000"/>
      <name val="Calibri"/>
      <family val="2"/>
      <scheme val="minor"/>
    </font>
  </fonts>
  <fills count="29">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92D050"/>
        <bgColor rgb="FF92D050"/>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theme="0" tint="-0.499984740745262"/>
        <bgColor indexed="64"/>
      </patternFill>
    </fill>
    <fill>
      <patternFill patternType="solid">
        <fgColor rgb="FFD9D9D9"/>
        <bgColor rgb="FF000000"/>
      </patternFill>
    </fill>
    <fill>
      <patternFill patternType="solid">
        <fgColor theme="9" tint="0.79998168889431442"/>
        <bgColor indexed="64"/>
      </patternFill>
    </fill>
    <fill>
      <patternFill patternType="solid">
        <fgColor rgb="FF339933"/>
        <bgColor rgb="FF339933"/>
      </patternFill>
    </fill>
    <fill>
      <patternFill patternType="solid">
        <fgColor theme="0"/>
        <bgColor theme="0"/>
      </patternFill>
    </fill>
    <fill>
      <patternFill patternType="solid">
        <fgColor rgb="FFFFF2CC"/>
        <bgColor indexed="64"/>
      </patternFill>
    </fill>
  </fills>
  <borders count="8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auto="1"/>
      </left>
      <right style="dashed">
        <color auto="1"/>
      </right>
      <top/>
      <bottom/>
      <diagonal/>
    </border>
    <border>
      <left style="thin">
        <color theme="0" tint="-0.499984740745262"/>
      </left>
      <right style="thin">
        <color theme="0" tint="-0.499984740745262"/>
      </right>
      <top style="thin">
        <color theme="0" tint="-0.499984740745262"/>
      </top>
      <bottom style="thin">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thin">
        <color rgb="FF000000"/>
      </left>
      <right style="thin">
        <color rgb="FF000000"/>
      </right>
      <top style="thin">
        <color rgb="FF000000"/>
      </top>
      <bottom style="thin">
        <color rgb="FF000000"/>
      </bottom>
      <diagonal/>
    </border>
    <border>
      <left/>
      <right style="thin">
        <color rgb="FF808080"/>
      </right>
      <top/>
      <bottom style="thin">
        <color rgb="FF808080"/>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indexed="64"/>
      </left>
      <right/>
      <top/>
      <bottom/>
      <diagonal/>
    </border>
    <border>
      <left style="medium">
        <color rgb="FF000000"/>
      </left>
      <right style="thin">
        <color rgb="FF808080"/>
      </right>
      <top/>
      <bottom style="thin">
        <color rgb="FF808080"/>
      </bottom>
      <diagonal/>
    </border>
    <border>
      <left/>
      <right style="medium">
        <color rgb="FF000000"/>
      </right>
      <top/>
      <bottom style="thin">
        <color rgb="FF808080"/>
      </bottom>
      <diagonal/>
    </border>
    <border>
      <left style="medium">
        <color rgb="FF000000"/>
      </left>
      <right style="thin">
        <color rgb="FF808080"/>
      </right>
      <top/>
      <bottom style="medium">
        <color rgb="FF000000"/>
      </bottom>
      <diagonal/>
    </border>
    <border>
      <left/>
      <right style="thin">
        <color rgb="FF808080"/>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808080"/>
      </right>
      <top style="thin">
        <color rgb="FF000000"/>
      </top>
      <bottom style="thin">
        <color rgb="FF808080"/>
      </bottom>
      <diagonal/>
    </border>
    <border>
      <left/>
      <right style="thin">
        <color rgb="FF808080"/>
      </right>
      <top style="thin">
        <color rgb="FF000000"/>
      </top>
      <bottom style="thin">
        <color rgb="FF808080"/>
      </bottom>
      <diagonal/>
    </border>
    <border>
      <left/>
      <right style="thin">
        <color rgb="FF000000"/>
      </right>
      <top style="thin">
        <color rgb="FF000000"/>
      </top>
      <bottom style="thin">
        <color rgb="FF808080"/>
      </bottom>
      <diagonal/>
    </border>
    <border>
      <left style="thin">
        <color rgb="FF000000"/>
      </left>
      <right style="thin">
        <color rgb="FF808080"/>
      </right>
      <top/>
      <bottom style="thin">
        <color rgb="FF808080"/>
      </bottom>
      <diagonal/>
    </border>
    <border>
      <left/>
      <right style="thin">
        <color rgb="FF000000"/>
      </right>
      <top/>
      <bottom style="thin">
        <color rgb="FF808080"/>
      </bottom>
      <diagonal/>
    </border>
    <border>
      <left style="thin">
        <color rgb="FF000000"/>
      </left>
      <right style="thin">
        <color rgb="FF808080"/>
      </right>
      <top/>
      <bottom style="thin">
        <color rgb="FF000000"/>
      </bottom>
      <diagonal/>
    </border>
    <border>
      <left/>
      <right style="thin">
        <color rgb="FF808080"/>
      </right>
      <top/>
      <bottom style="thin">
        <color rgb="FF000000"/>
      </bottom>
      <diagonal/>
    </border>
    <border>
      <left/>
      <right style="thin">
        <color rgb="FF000000"/>
      </right>
      <top/>
      <bottom style="thin">
        <color rgb="FF000000"/>
      </bottom>
      <diagonal/>
    </border>
    <border>
      <left style="medium">
        <color rgb="FF000000"/>
      </left>
      <right style="thin">
        <color indexed="64"/>
      </right>
      <top/>
      <bottom/>
      <diagonal/>
    </border>
    <border>
      <left style="thin">
        <color indexed="64"/>
      </left>
      <right style="medium">
        <color rgb="FF000000"/>
      </right>
      <top/>
      <bottom/>
      <diagonal/>
    </border>
    <border>
      <left/>
      <right style="thin">
        <color rgb="FF000000"/>
      </right>
      <top style="thin">
        <color indexed="64"/>
      </top>
      <bottom style="thin">
        <color rgb="FF808080"/>
      </bottom>
      <diagonal/>
    </border>
    <border>
      <left style="thin">
        <color rgb="FF000000"/>
      </left>
      <right style="thin">
        <color rgb="FF808080"/>
      </right>
      <top style="thin">
        <color rgb="FF808080"/>
      </top>
      <bottom style="thin">
        <color rgb="FF000000"/>
      </bottom>
      <diagonal/>
    </border>
    <border>
      <left/>
      <right style="thin">
        <color rgb="FF808080"/>
      </right>
      <top style="thin">
        <color rgb="FF808080"/>
      </top>
      <bottom style="thin">
        <color rgb="FF000000"/>
      </bottom>
      <diagonal/>
    </border>
    <border>
      <left/>
      <right style="thin">
        <color rgb="FF000000"/>
      </right>
      <top style="thin">
        <color rgb="FF808080"/>
      </top>
      <bottom style="thin">
        <color rgb="FF000000"/>
      </bottom>
      <diagonal/>
    </border>
  </borders>
  <cellStyleXfs count="2">
    <xf numFmtId="0" fontId="0" fillId="0" borderId="0"/>
    <xf numFmtId="0" fontId="21" fillId="0" borderId="0" applyNumberFormat="0" applyFill="0" applyBorder="0" applyAlignment="0" applyProtection="0"/>
  </cellStyleXfs>
  <cellXfs count="178">
    <xf numFmtId="0" fontId="0" fillId="0" borderId="0" xfId="0"/>
    <xf numFmtId="0" fontId="3" fillId="0" borderId="0" xfId="0" applyFont="1"/>
    <xf numFmtId="0" fontId="5" fillId="0" borderId="0" xfId="0" applyFont="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1" xfId="0" applyFill="1" applyBorder="1"/>
    <xf numFmtId="0" fontId="7" fillId="8" borderId="23" xfId="0" applyFont="1" applyFill="1" applyBorder="1" applyAlignment="1">
      <alignment horizontal="center" vertical="center"/>
    </xf>
    <xf numFmtId="0" fontId="9"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8" fillId="10" borderId="18" xfId="0" applyFont="1" applyFill="1" applyBorder="1" applyAlignment="1">
      <alignment vertical="center" wrapText="1"/>
    </xf>
    <xf numFmtId="0" fontId="8" fillId="11" borderId="20" xfId="0" applyFont="1" applyFill="1" applyBorder="1" applyAlignment="1">
      <alignment vertical="center" wrapText="1"/>
    </xf>
    <xf numFmtId="0" fontId="3" fillId="5" borderId="0" xfId="0" applyFont="1" applyFill="1" applyAlignment="1">
      <alignment horizontal="left"/>
    </xf>
    <xf numFmtId="0" fontId="7" fillId="8" borderId="23"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2" fillId="12" borderId="24" xfId="0" applyFont="1" applyFill="1" applyBorder="1" applyAlignment="1">
      <alignment horizontal="center" textRotation="90" wrapText="1"/>
    </xf>
    <xf numFmtId="0" fontId="2" fillId="5" borderId="0" xfId="0" applyFont="1" applyFill="1" applyAlignment="1">
      <alignment horizontal="left" indent="1"/>
    </xf>
    <xf numFmtId="0" fontId="12" fillId="8" borderId="3"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6" xfId="0" applyFont="1" applyFill="1" applyBorder="1" applyAlignment="1">
      <alignment horizontal="center" vertical="center"/>
    </xf>
    <xf numFmtId="0" fontId="14" fillId="8" borderId="1" xfId="0" applyFont="1" applyFill="1" applyBorder="1" applyAlignment="1">
      <alignment horizontal="center" vertical="center"/>
    </xf>
    <xf numFmtId="0" fontId="0" fillId="5" borderId="0" xfId="0" applyFill="1" applyAlignment="1">
      <alignment horizontal="left"/>
    </xf>
    <xf numFmtId="0" fontId="0" fillId="13" borderId="0" xfId="0" applyFill="1"/>
    <xf numFmtId="0" fontId="0" fillId="14" borderId="0" xfId="0" applyFill="1"/>
    <xf numFmtId="0" fontId="17" fillId="14" borderId="0" xfId="0" applyFont="1" applyFill="1" applyAlignment="1">
      <alignment horizontal="center" vertical="center" wrapText="1"/>
    </xf>
    <xf numFmtId="0" fontId="0" fillId="0" borderId="0" xfId="0" applyAlignment="1">
      <alignment vertical="center"/>
    </xf>
    <xf numFmtId="0" fontId="0" fillId="0" borderId="29" xfId="0" applyBorder="1" applyAlignment="1">
      <alignment horizontal="center" vertical="center" wrapText="1"/>
    </xf>
    <xf numFmtId="0" fontId="0" fillId="15" borderId="32" xfId="0" applyFill="1" applyBorder="1" applyAlignment="1">
      <alignment horizontal="center" vertical="center" wrapText="1"/>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0" fillId="15" borderId="31" xfId="0" applyFill="1" applyBorder="1" applyAlignment="1">
      <alignment horizontal="left" vertical="center" wrapText="1" indent="1"/>
    </xf>
    <xf numFmtId="0" fontId="0" fillId="15" borderId="32" xfId="0" applyFill="1" applyBorder="1" applyAlignment="1">
      <alignment horizontal="left" vertical="center" wrapText="1" indent="1"/>
    </xf>
    <xf numFmtId="0" fontId="0" fillId="15" borderId="33" xfId="0" applyFill="1" applyBorder="1" applyAlignment="1">
      <alignment horizontal="left" vertical="center" wrapText="1" indent="1"/>
    </xf>
    <xf numFmtId="0" fontId="14" fillId="9" borderId="28" xfId="0" applyFont="1" applyFill="1" applyBorder="1" applyAlignment="1">
      <alignment horizontal="left" vertical="center" wrapText="1" indent="1"/>
    </xf>
    <xf numFmtId="0" fontId="14" fillId="16" borderId="31" xfId="0" applyFont="1" applyFill="1" applyBorder="1" applyAlignment="1">
      <alignment horizontal="left" vertical="center" wrapText="1" indent="1"/>
    </xf>
    <xf numFmtId="0" fontId="19" fillId="17" borderId="34" xfId="0"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9" fillId="17" borderId="36" xfId="0" applyFont="1" applyFill="1" applyBorder="1" applyAlignment="1">
      <alignment horizontal="center" vertical="center" wrapText="1"/>
    </xf>
    <xf numFmtId="0" fontId="9" fillId="9" borderId="18" xfId="0" applyFont="1" applyFill="1" applyBorder="1" applyAlignment="1">
      <alignment horizontal="left" vertical="center" wrapText="1" indent="1"/>
    </xf>
    <xf numFmtId="0" fontId="0" fillId="8" borderId="18" xfId="0" applyFill="1" applyBorder="1" applyAlignment="1">
      <alignment horizontal="left" vertical="center" indent="1"/>
    </xf>
    <xf numFmtId="0" fontId="5" fillId="8" borderId="37" xfId="0" applyFont="1" applyFill="1" applyBorder="1"/>
    <xf numFmtId="0" fontId="5" fillId="8" borderId="38" xfId="0" applyFont="1" applyFill="1" applyBorder="1"/>
    <xf numFmtId="0" fontId="5" fillId="8" borderId="39" xfId="0" applyFont="1" applyFill="1" applyBorder="1"/>
    <xf numFmtId="0" fontId="5" fillId="8" borderId="40" xfId="0" applyFont="1" applyFill="1" applyBorder="1"/>
    <xf numFmtId="0" fontId="5" fillId="13" borderId="39" xfId="0" applyFont="1" applyFill="1" applyBorder="1"/>
    <xf numFmtId="0" fontId="5" fillId="13" borderId="40" xfId="0" applyFont="1" applyFill="1" applyBorder="1"/>
    <xf numFmtId="0" fontId="1" fillId="20" borderId="0" xfId="0" applyFont="1" applyFill="1"/>
    <xf numFmtId="0" fontId="2" fillId="20" borderId="0" xfId="0" applyFont="1" applyFill="1"/>
    <xf numFmtId="0" fontId="0" fillId="20" borderId="0" xfId="0" applyFill="1"/>
    <xf numFmtId="0" fontId="2" fillId="20" borderId="0" xfId="0" applyFont="1" applyFill="1" applyAlignment="1">
      <alignment horizontal="left"/>
    </xf>
    <xf numFmtId="0" fontId="0" fillId="20" borderId="0" xfId="0" applyFill="1" applyAlignment="1">
      <alignment vertical="center"/>
    </xf>
    <xf numFmtId="0" fontId="23" fillId="22" borderId="0" xfId="0" applyFont="1" applyFill="1"/>
    <xf numFmtId="1" fontId="0" fillId="8" borderId="19" xfId="0" applyNumberFormat="1" applyFill="1" applyBorder="1" applyAlignment="1">
      <alignment vertical="center"/>
    </xf>
    <xf numFmtId="1" fontId="0" fillId="8" borderId="26" xfId="0" applyNumberFormat="1" applyFill="1" applyBorder="1" applyAlignment="1">
      <alignment vertical="center"/>
    </xf>
    <xf numFmtId="1" fontId="2" fillId="5" borderId="0" xfId="0" applyNumberFormat="1" applyFont="1" applyFill="1" applyAlignment="1">
      <alignment horizontal="right"/>
    </xf>
    <xf numFmtId="0" fontId="0" fillId="3" borderId="41" xfId="0" applyFill="1" applyBorder="1" applyAlignment="1">
      <alignment horizontal="left" vertical="center" wrapText="1"/>
    </xf>
    <xf numFmtId="1" fontId="0" fillId="14" borderId="0" xfId="0" applyNumberFormat="1" applyFill="1"/>
    <xf numFmtId="1" fontId="3" fillId="5" borderId="24" xfId="0" applyNumberFormat="1" applyFont="1" applyFill="1" applyBorder="1" applyAlignment="1">
      <alignment horizontal="center" vertical="center"/>
    </xf>
    <xf numFmtId="0" fontId="14" fillId="9" borderId="42" xfId="0" applyFont="1" applyFill="1" applyBorder="1" applyAlignment="1">
      <alignment horizontal="left" vertical="center" wrapText="1" indent="1"/>
    </xf>
    <xf numFmtId="0" fontId="0" fillId="0" borderId="43"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1" fillId="14" borderId="0" xfId="0" applyFont="1" applyFill="1" applyAlignment="1">
      <alignment vertical="top"/>
    </xf>
    <xf numFmtId="0" fontId="0" fillId="3" borderId="0" xfId="0" applyFill="1" applyAlignment="1">
      <alignment horizontal="right" vertical="center"/>
    </xf>
    <xf numFmtId="1" fontId="0" fillId="3" borderId="0" xfId="0" applyNumberFormat="1" applyFill="1" applyAlignment="1">
      <alignment horizontal="right" vertical="center" indent="1"/>
    </xf>
    <xf numFmtId="0" fontId="0" fillId="3" borderId="0" xfId="0" applyFill="1" applyAlignment="1">
      <alignment horizontal="left" indent="11"/>
    </xf>
    <xf numFmtId="0" fontId="0" fillId="3" borderId="0" xfId="0" applyFill="1"/>
    <xf numFmtId="0" fontId="0" fillId="3" borderId="0" xfId="0" applyFill="1" applyAlignment="1">
      <alignment horizontal="left" wrapText="1" indent="11"/>
    </xf>
    <xf numFmtId="1" fontId="0" fillId="3" borderId="0" xfId="0" applyNumberFormat="1" applyFill="1" applyAlignment="1">
      <alignment vertical="center"/>
    </xf>
    <xf numFmtId="0" fontId="2" fillId="5" borderId="0" xfId="0" applyFont="1" applyFill="1" applyAlignment="1">
      <alignment horizontal="center" vertical="center" textRotation="90" wrapText="1"/>
    </xf>
    <xf numFmtId="0" fontId="0" fillId="15" borderId="46" xfId="0" applyFill="1" applyBorder="1" applyAlignment="1">
      <alignment horizontal="left" vertical="center" wrapText="1" indent="1"/>
    </xf>
    <xf numFmtId="0" fontId="0" fillId="15" borderId="47" xfId="0" applyFill="1" applyBorder="1" applyAlignment="1">
      <alignment horizontal="center" vertical="center" wrapText="1"/>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0" fontId="0" fillId="3" borderId="24" xfId="0" applyFill="1" applyBorder="1" applyAlignment="1">
      <alignment horizontal="center" vertical="center" wrapText="1"/>
    </xf>
    <xf numFmtId="0" fontId="0" fillId="3" borderId="24" xfId="0" applyFill="1" applyBorder="1" applyAlignment="1">
      <alignment horizontal="left" vertical="center" wrapText="1" indent="1"/>
    </xf>
    <xf numFmtId="0" fontId="0" fillId="5" borderId="0" xfId="0" applyFill="1" applyAlignment="1">
      <alignment vertical="center"/>
    </xf>
    <xf numFmtId="0" fontId="0" fillId="8" borderId="0" xfId="0" applyFill="1" applyAlignment="1">
      <alignment vertical="center" wrapText="1"/>
    </xf>
    <xf numFmtId="0" fontId="0" fillId="8" borderId="0" xfId="0" applyFill="1" applyAlignment="1">
      <alignment vertical="center"/>
    </xf>
    <xf numFmtId="0" fontId="5" fillId="8" borderId="0" xfId="0" applyFont="1" applyFill="1"/>
    <xf numFmtId="0" fontId="9" fillId="9" borderId="49" xfId="0" applyFont="1" applyFill="1" applyBorder="1" applyAlignment="1">
      <alignment horizontal="center" vertical="center" wrapText="1"/>
    </xf>
    <xf numFmtId="0" fontId="9" fillId="9" borderId="50" xfId="0" applyFont="1" applyFill="1" applyBorder="1" applyAlignment="1">
      <alignment horizontal="left" vertical="center" wrapText="1" indent="1"/>
    </xf>
    <xf numFmtId="0" fontId="14" fillId="8" borderId="1" xfId="0" applyFont="1" applyFill="1" applyBorder="1" applyAlignment="1">
      <alignment horizontal="center" vertical="center" wrapText="1"/>
    </xf>
    <xf numFmtId="0" fontId="10" fillId="3" borderId="51" xfId="0" applyFont="1" applyFill="1" applyBorder="1" applyAlignment="1">
      <alignment horizontal="left" vertical="center" wrapText="1"/>
    </xf>
    <xf numFmtId="0" fontId="15" fillId="9" borderId="49" xfId="0" applyFont="1" applyFill="1" applyBorder="1" applyAlignment="1">
      <alignment horizontal="center" vertical="center" wrapText="1"/>
    </xf>
    <xf numFmtId="1" fontId="16" fillId="2" borderId="27" xfId="0" applyNumberFormat="1" applyFont="1" applyFill="1" applyBorder="1" applyAlignment="1">
      <alignment horizontal="center" vertical="center"/>
    </xf>
    <xf numFmtId="0" fontId="0" fillId="3" borderId="52" xfId="0" applyFill="1" applyBorder="1" applyAlignment="1">
      <alignment horizontal="left" vertical="center" wrapText="1"/>
    </xf>
    <xf numFmtId="0" fontId="2" fillId="25" borderId="24" xfId="0" applyFont="1" applyFill="1" applyBorder="1" applyAlignment="1">
      <alignment horizontal="center" textRotation="90" wrapText="1"/>
    </xf>
    <xf numFmtId="0" fontId="11" fillId="25" borderId="24" xfId="0" applyFont="1" applyFill="1" applyBorder="1" applyAlignment="1">
      <alignment horizontal="center" textRotation="90" wrapText="1"/>
    </xf>
    <xf numFmtId="1" fontId="0" fillId="25" borderId="19" xfId="0" applyNumberFormat="1" applyFill="1" applyBorder="1" applyAlignment="1">
      <alignment horizontal="center" vertical="center"/>
    </xf>
    <xf numFmtId="1" fontId="0" fillId="25" borderId="19" xfId="0" applyNumberFormat="1" applyFill="1" applyBorder="1" applyAlignment="1">
      <alignment horizontal="center" vertical="center" wrapText="1"/>
    </xf>
    <xf numFmtId="1" fontId="0" fillId="25" borderId="26" xfId="0" applyNumberFormat="1" applyFill="1" applyBorder="1" applyAlignment="1">
      <alignment horizontal="center" vertical="center" wrapText="1"/>
    </xf>
    <xf numFmtId="0" fontId="10" fillId="18" borderId="53" xfId="0" applyFont="1" applyFill="1" applyBorder="1" applyAlignment="1">
      <alignment horizontal="center" vertical="center" wrapText="1"/>
    </xf>
    <xf numFmtId="0" fontId="10" fillId="26" borderId="53" xfId="0" applyFont="1" applyFill="1" applyBorder="1" applyAlignment="1">
      <alignment horizontal="center" vertical="center" wrapText="1"/>
    </xf>
    <xf numFmtId="0" fontId="10" fillId="19" borderId="53" xfId="0" applyFont="1" applyFill="1" applyBorder="1" applyAlignment="1">
      <alignment horizontal="center" vertical="center" wrapText="1"/>
    </xf>
    <xf numFmtId="0" fontId="22" fillId="0" borderId="53" xfId="0" applyFont="1" applyBorder="1" applyAlignment="1">
      <alignment horizontal="center" vertical="center" wrapText="1"/>
    </xf>
    <xf numFmtId="0" fontId="22" fillId="0" borderId="53" xfId="0" applyFont="1" applyBorder="1" applyAlignment="1">
      <alignment horizontal="center" vertical="center" textRotation="90" wrapText="1"/>
    </xf>
    <xf numFmtId="0" fontId="10" fillId="0" borderId="53" xfId="0" applyFont="1" applyBorder="1" applyAlignment="1">
      <alignment horizontal="center" vertical="center" wrapText="1"/>
    </xf>
    <xf numFmtId="0" fontId="10" fillId="18" borderId="53" xfId="0" applyFont="1" applyFill="1" applyBorder="1" applyAlignment="1">
      <alignment horizontal="center" vertical="center" textRotation="90" wrapText="1"/>
    </xf>
    <xf numFmtId="0" fontId="10" fillId="27" borderId="53" xfId="0" applyFont="1" applyFill="1" applyBorder="1" applyAlignment="1">
      <alignment horizontal="center" vertical="center" wrapText="1"/>
    </xf>
    <xf numFmtId="0" fontId="2" fillId="0" borderId="0" xfId="0" applyFont="1" applyAlignment="1">
      <alignment horizontal="left"/>
    </xf>
    <xf numFmtId="0" fontId="2" fillId="0" borderId="24" xfId="0" applyFont="1" applyBorder="1" applyAlignment="1">
      <alignment horizontal="center" textRotation="90" wrapText="1"/>
    </xf>
    <xf numFmtId="0" fontId="10" fillId="28" borderId="55" xfId="0" applyFont="1" applyFill="1" applyBorder="1" applyAlignment="1">
      <alignment vertical="center"/>
    </xf>
    <xf numFmtId="0" fontId="10" fillId="28" borderId="57" xfId="0" applyFont="1" applyFill="1" applyBorder="1" applyAlignment="1">
      <alignment vertical="center"/>
    </xf>
    <xf numFmtId="1" fontId="0" fillId="28" borderId="19" xfId="0" applyNumberFormat="1" applyFill="1" applyBorder="1" applyAlignment="1">
      <alignment horizontal="center" vertical="center" wrapText="1"/>
    </xf>
    <xf numFmtId="0" fontId="10" fillId="28" borderId="56" xfId="0" applyFont="1" applyFill="1" applyBorder="1" applyAlignment="1">
      <alignment vertical="center"/>
    </xf>
    <xf numFmtId="0" fontId="10" fillId="28" borderId="58" xfId="0" applyFont="1" applyFill="1" applyBorder="1" applyAlignment="1">
      <alignment vertical="center"/>
    </xf>
    <xf numFmtId="0" fontId="11" fillId="28" borderId="19" xfId="0" applyFont="1" applyFill="1" applyBorder="1" applyAlignment="1">
      <alignment horizontal="center" vertical="center" wrapText="1"/>
    </xf>
    <xf numFmtId="0" fontId="29" fillId="0" borderId="24" xfId="0" applyFont="1" applyBorder="1" applyAlignment="1">
      <alignment horizontal="center" textRotation="90" wrapText="1"/>
    </xf>
    <xf numFmtId="0" fontId="10" fillId="24" borderId="54" xfId="0" applyFont="1" applyFill="1" applyBorder="1" applyAlignment="1">
      <alignment horizontal="left" vertical="center" wrapText="1"/>
    </xf>
    <xf numFmtId="0" fontId="10" fillId="24" borderId="60" xfId="0" applyFont="1" applyFill="1" applyBorder="1" applyAlignment="1">
      <alignment horizontal="left" vertical="center" wrapText="1"/>
    </xf>
    <xf numFmtId="0" fontId="10" fillId="24" borderId="61" xfId="0" applyFont="1" applyFill="1" applyBorder="1" applyAlignment="1">
      <alignment horizontal="left" vertical="center" wrapText="1"/>
    </xf>
    <xf numFmtId="0" fontId="10" fillId="24" borderId="62" xfId="0" applyFont="1" applyFill="1" applyBorder="1" applyAlignment="1">
      <alignment horizontal="left" vertical="center" wrapText="1"/>
    </xf>
    <xf numFmtId="0" fontId="10" fillId="24" borderId="63" xfId="0" applyFont="1" applyFill="1" applyBorder="1" applyAlignment="1">
      <alignment horizontal="left" vertical="center" wrapText="1"/>
    </xf>
    <xf numFmtId="0" fontId="10" fillId="24" borderId="64" xfId="0" applyFont="1" applyFill="1" applyBorder="1" applyAlignment="1">
      <alignment horizontal="left" vertical="center" wrapText="1"/>
    </xf>
    <xf numFmtId="0" fontId="10" fillId="19" borderId="65" xfId="0" applyFont="1" applyFill="1" applyBorder="1" applyAlignment="1">
      <alignment horizontal="center" vertical="center" wrapText="1"/>
    </xf>
    <xf numFmtId="0" fontId="10" fillId="18" borderId="65" xfId="0" applyFont="1" applyFill="1" applyBorder="1" applyAlignment="1">
      <alignment horizontal="center" vertical="center" wrapText="1"/>
    </xf>
    <xf numFmtId="0" fontId="22" fillId="0" borderId="65" xfId="0" applyFont="1" applyBorder="1" applyAlignment="1">
      <alignment horizontal="center" vertical="center" wrapText="1"/>
    </xf>
    <xf numFmtId="0" fontId="10" fillId="26" borderId="65" xfId="0" applyFont="1" applyFill="1" applyBorder="1" applyAlignment="1">
      <alignment horizontal="center" vertical="center" wrapText="1"/>
    </xf>
    <xf numFmtId="0" fontId="14" fillId="8" borderId="66" xfId="0" applyFont="1" applyFill="1" applyBorder="1" applyAlignment="1">
      <alignment horizontal="center" vertical="center" wrapText="1"/>
    </xf>
    <xf numFmtId="0" fontId="14" fillId="8" borderId="59" xfId="0" applyFont="1" applyFill="1" applyBorder="1" applyAlignment="1">
      <alignment horizontal="center" vertical="center"/>
    </xf>
    <xf numFmtId="0" fontId="10" fillId="24" borderId="67" xfId="0" applyFont="1" applyFill="1" applyBorder="1" applyAlignment="1">
      <alignment horizontal="left" vertical="center" wrapText="1"/>
    </xf>
    <xf numFmtId="0" fontId="10" fillId="24" borderId="68" xfId="0" applyFont="1" applyFill="1" applyBorder="1" applyAlignment="1">
      <alignment horizontal="left" vertical="center" wrapText="1"/>
    </xf>
    <xf numFmtId="0" fontId="10" fillId="24" borderId="69" xfId="0" applyFont="1" applyFill="1" applyBorder="1" applyAlignment="1">
      <alignment horizontal="left" vertical="center" wrapText="1"/>
    </xf>
    <xf numFmtId="0" fontId="10" fillId="24" borderId="70" xfId="0" applyFont="1" applyFill="1" applyBorder="1" applyAlignment="1">
      <alignment horizontal="left" vertical="center" wrapText="1"/>
    </xf>
    <xf numFmtId="0" fontId="10" fillId="24" borderId="71" xfId="0" applyFont="1" applyFill="1" applyBorder="1" applyAlignment="1">
      <alignment horizontal="left" vertical="center" wrapText="1"/>
    </xf>
    <xf numFmtId="0" fontId="10" fillId="24" borderId="72" xfId="0" applyFont="1" applyFill="1" applyBorder="1" applyAlignment="1">
      <alignment horizontal="left" vertical="center" wrapText="1"/>
    </xf>
    <xf numFmtId="0" fontId="10" fillId="24" borderId="73" xfId="0" applyFont="1" applyFill="1" applyBorder="1" applyAlignment="1">
      <alignment horizontal="left" vertical="center" wrapText="1"/>
    </xf>
    <xf numFmtId="0" fontId="10" fillId="24" borderId="74" xfId="0" applyFont="1" applyFill="1" applyBorder="1" applyAlignment="1">
      <alignment horizontal="left" vertical="center" wrapText="1"/>
    </xf>
    <xf numFmtId="0" fontId="14" fillId="8" borderId="75" xfId="0" applyFont="1" applyFill="1" applyBorder="1" applyAlignment="1">
      <alignment horizontal="center" vertical="center" wrapText="1"/>
    </xf>
    <xf numFmtId="0" fontId="14" fillId="8" borderId="76" xfId="0" applyFont="1" applyFill="1" applyBorder="1" applyAlignment="1">
      <alignment horizontal="center" vertical="center"/>
    </xf>
    <xf numFmtId="0" fontId="10" fillId="24" borderId="67" xfId="0" applyFont="1" applyFill="1" applyBorder="1" applyAlignment="1">
      <alignment vertical="center" wrapText="1"/>
    </xf>
    <xf numFmtId="0" fontId="10" fillId="24" borderId="68" xfId="0" applyFont="1" applyFill="1" applyBorder="1" applyAlignment="1">
      <alignment vertical="center" wrapText="1"/>
    </xf>
    <xf numFmtId="0" fontId="10" fillId="24" borderId="69" xfId="0" applyFont="1" applyFill="1" applyBorder="1" applyAlignment="1">
      <alignment vertical="center" wrapText="1"/>
    </xf>
    <xf numFmtId="0" fontId="10" fillId="24" borderId="70" xfId="0" applyFont="1" applyFill="1" applyBorder="1" applyAlignment="1">
      <alignment vertical="center" wrapText="1"/>
    </xf>
    <xf numFmtId="0" fontId="10" fillId="24" borderId="54" xfId="0" applyFont="1" applyFill="1" applyBorder="1" applyAlignment="1">
      <alignment vertical="center" wrapText="1"/>
    </xf>
    <xf numFmtId="0" fontId="10" fillId="24" borderId="71" xfId="0" applyFont="1" applyFill="1" applyBorder="1" applyAlignment="1">
      <alignment vertical="center" wrapText="1"/>
    </xf>
    <xf numFmtId="0" fontId="10" fillId="24" borderId="77" xfId="0" applyFont="1" applyFill="1" applyBorder="1" applyAlignment="1">
      <alignment vertical="center" wrapText="1"/>
    </xf>
    <xf numFmtId="0" fontId="10" fillId="24" borderId="78" xfId="0" applyFont="1" applyFill="1" applyBorder="1" applyAlignment="1">
      <alignment vertical="center" wrapText="1"/>
    </xf>
    <xf numFmtId="0" fontId="10" fillId="24" borderId="79" xfId="0" applyFont="1" applyFill="1" applyBorder="1" applyAlignment="1">
      <alignment vertical="center" wrapText="1"/>
    </xf>
    <xf numFmtId="0" fontId="10" fillId="24" borderId="80" xfId="0" applyFont="1" applyFill="1" applyBorder="1" applyAlignment="1">
      <alignment vertical="center" wrapText="1"/>
    </xf>
    <xf numFmtId="0" fontId="2" fillId="23" borderId="45" xfId="0" applyFont="1" applyFill="1" applyBorder="1" applyAlignment="1">
      <alignment vertical="center" textRotation="90" wrapText="1"/>
    </xf>
    <xf numFmtId="0" fontId="24" fillId="11" borderId="24" xfId="0" applyFont="1" applyFill="1" applyBorder="1" applyAlignment="1">
      <alignment horizontal="left" vertical="center" wrapText="1" indent="1"/>
    </xf>
    <xf numFmtId="0" fontId="1" fillId="20" borderId="0" xfId="0" applyFont="1" applyFill="1" applyAlignment="1">
      <alignment horizontal="left" vertical="center"/>
    </xf>
    <xf numFmtId="0" fontId="25" fillId="23" borderId="0" xfId="0" applyFont="1" applyFill="1" applyAlignment="1">
      <alignment horizontal="left" vertical="center" wrapText="1" indent="2"/>
    </xf>
    <xf numFmtId="0" fontId="8" fillId="8" borderId="5" xfId="0" applyFont="1" applyFill="1" applyBorder="1" applyAlignment="1">
      <alignment horizontal="center" vertical="center" textRotation="90"/>
    </xf>
    <xf numFmtId="0" fontId="30" fillId="8" borderId="0" xfId="0" applyFont="1" applyFill="1" applyAlignment="1">
      <alignment horizontal="center" vertical="center" wrapText="1"/>
    </xf>
    <xf numFmtId="0" fontId="3" fillId="8" borderId="0" xfId="0" applyFont="1" applyFill="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5" xfId="0" applyFill="1" applyBorder="1" applyAlignment="1">
      <alignment horizontal="left" wrapText="1" indent="1"/>
    </xf>
    <xf numFmtId="0" fontId="21" fillId="20" borderId="0" xfId="1" applyFill="1" applyAlignment="1">
      <alignment horizontal="lef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2" fillId="21" borderId="0" xfId="0" applyFont="1" applyFill="1" applyAlignment="1">
      <alignment horizontal="left" vertical="center" wrapText="1" indent="1"/>
    </xf>
    <xf numFmtId="0" fontId="0" fillId="3" borderId="0" xfId="0" applyFill="1" applyAlignment="1">
      <alignment horizontal="left" vertical="center" wrapText="1"/>
    </xf>
    <xf numFmtId="0" fontId="0" fillId="3" borderId="0" xfId="0" applyFill="1" applyAlignment="1">
      <alignment horizontal="left"/>
    </xf>
    <xf numFmtId="0" fontId="2" fillId="23" borderId="45" xfId="0" applyFont="1" applyFill="1" applyBorder="1" applyAlignment="1">
      <alignment horizontal="center" vertical="center" textRotation="90" wrapText="1"/>
    </xf>
    <xf numFmtId="0" fontId="18" fillId="20" borderId="0" xfId="0" applyFont="1" applyFill="1" applyAlignment="1">
      <alignment horizontal="center" vertical="center"/>
    </xf>
    <xf numFmtId="0" fontId="0" fillId="20" borderId="0" xfId="0" applyFill="1" applyAlignment="1">
      <alignment horizontal="left" vertical="center" wrapText="1" indent="1"/>
    </xf>
    <xf numFmtId="0" fontId="18" fillId="20" borderId="0" xfId="0" applyFont="1" applyFill="1" applyAlignment="1">
      <alignment horizontal="left" vertical="center"/>
    </xf>
    <xf numFmtId="0" fontId="31"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66FF33"/>
      <color rgb="FF00FF00"/>
      <color rgb="FFDF5625"/>
      <color rgb="FFB8084F"/>
      <color rgb="FF530929"/>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350777911933785E-2"/>
          <c:y val="0.13414662906492456"/>
          <c:w val="0.94585769586891388"/>
          <c:h val="0.55041989312130146"/>
        </c:manualLayout>
      </c:layout>
      <c:pie3DChart>
        <c:varyColors val="1"/>
        <c:ser>
          <c:idx val="0"/>
          <c:order val="0"/>
          <c:dPt>
            <c:idx val="0"/>
            <c:bubble3D val="0"/>
            <c:spPr>
              <a:solidFill>
                <a:srgbClr val="B8084F"/>
              </a:solidFill>
              <a:ln>
                <a:noFill/>
              </a:ln>
              <a:effectLst/>
              <a:sp3d/>
            </c:spPr>
            <c:extLst>
              <c:ext xmlns:c16="http://schemas.microsoft.com/office/drawing/2014/chart" uri="{C3380CC4-5D6E-409C-BE32-E72D297353CC}">
                <c16:uniqueId val="{00000001-879A-4619-98B2-F216A02197DC}"/>
              </c:ext>
            </c:extLst>
          </c:dPt>
          <c:dPt>
            <c:idx val="1"/>
            <c:bubble3D val="0"/>
            <c:spPr>
              <a:solidFill>
                <a:schemeClr val="accent2">
                  <a:lumMod val="40000"/>
                  <a:lumOff val="60000"/>
                </a:schemeClr>
              </a:solidFill>
              <a:ln>
                <a:noFill/>
              </a:ln>
              <a:effectLst/>
              <a:sp3d/>
            </c:spPr>
            <c:extLst>
              <c:ext xmlns:c16="http://schemas.microsoft.com/office/drawing/2014/chart" uri="{C3380CC4-5D6E-409C-BE32-E72D297353CC}">
                <c16:uniqueId val="{00000002-879A-4619-98B2-F216A02197DC}"/>
              </c:ext>
            </c:extLst>
          </c:dPt>
          <c:dPt>
            <c:idx val="2"/>
            <c:bubble3D val="0"/>
            <c:spPr>
              <a:solidFill>
                <a:srgbClr val="DF5625"/>
              </a:solidFill>
              <a:ln>
                <a:solidFill>
                  <a:srgbClr val="DF5625"/>
                </a:solidFill>
              </a:ln>
              <a:effectLst/>
              <a:sp3d>
                <a:contourClr>
                  <a:srgbClr val="DF5625"/>
                </a:contourClr>
              </a:sp3d>
            </c:spPr>
            <c:extLst>
              <c:ext xmlns:c16="http://schemas.microsoft.com/office/drawing/2014/chart" uri="{C3380CC4-5D6E-409C-BE32-E72D297353CC}">
                <c16:uniqueId val="{00000003-879A-4619-98B2-F216A02197DC}"/>
              </c:ext>
            </c:extLst>
          </c:dPt>
          <c:dPt>
            <c:idx val="3"/>
            <c:bubble3D val="0"/>
            <c:spPr>
              <a:pattFill prst="wdUpDiag">
                <a:fgClr>
                  <a:srgbClr val="B8084F"/>
                </a:fgClr>
                <a:bgClr>
                  <a:schemeClr val="bg1"/>
                </a:bgClr>
              </a:pattFill>
              <a:ln>
                <a:noFill/>
              </a:ln>
              <a:effectLst/>
              <a:sp3d/>
            </c:spPr>
            <c:extLst>
              <c:ext xmlns:c16="http://schemas.microsoft.com/office/drawing/2014/chart" uri="{C3380CC4-5D6E-409C-BE32-E72D297353CC}">
                <c16:uniqueId val="{00000004-879A-4619-98B2-F216A02197DC}"/>
              </c:ext>
            </c:extLst>
          </c:dPt>
          <c:dPt>
            <c:idx val="4"/>
            <c:bubble3D val="0"/>
            <c:spPr>
              <a:solidFill>
                <a:schemeClr val="bg1">
                  <a:lumMod val="65000"/>
                </a:schemeClr>
              </a:solidFill>
              <a:ln>
                <a:noFill/>
              </a:ln>
              <a:effectLst/>
              <a:sp3d/>
            </c:spPr>
            <c:extLst>
              <c:ext xmlns:c16="http://schemas.microsoft.com/office/drawing/2014/chart" uri="{C3380CC4-5D6E-409C-BE32-E72D297353CC}">
                <c16:uniqueId val="{00000006-879A-4619-98B2-F216A02197DC}"/>
              </c:ext>
            </c:extLst>
          </c:dPt>
          <c:dPt>
            <c:idx val="5"/>
            <c:bubble3D val="0"/>
            <c:explosion val="1"/>
            <c:spPr>
              <a:solidFill>
                <a:schemeClr val="accent4">
                  <a:lumMod val="40000"/>
                  <a:lumOff val="60000"/>
                </a:schemeClr>
              </a:solidFill>
              <a:ln>
                <a:noFill/>
              </a:ln>
              <a:effectLst/>
              <a:sp3d/>
            </c:spPr>
            <c:extLst>
              <c:ext xmlns:c16="http://schemas.microsoft.com/office/drawing/2014/chart" uri="{C3380CC4-5D6E-409C-BE32-E72D297353CC}">
                <c16:uniqueId val="{00000007-879A-4619-98B2-F216A02197DC}"/>
              </c:ext>
            </c:extLst>
          </c:dPt>
          <c:dPt>
            <c:idx val="6"/>
            <c:bubble3D val="0"/>
            <c:spPr>
              <a:solidFill>
                <a:srgbClr val="00B050"/>
              </a:solidFill>
              <a:ln>
                <a:noFill/>
              </a:ln>
              <a:effectLst/>
              <a:sp3d/>
            </c:spPr>
            <c:extLst>
              <c:ext xmlns:c16="http://schemas.microsoft.com/office/drawing/2014/chart" uri="{C3380CC4-5D6E-409C-BE32-E72D297353CC}">
                <c16:uniqueId val="{00000008-879A-4619-98B2-F216A02197DC}"/>
              </c:ext>
            </c:extLst>
          </c:dPt>
          <c:cat>
            <c:strRef>
              <c:f>'OTJT breakdown &amp; Pie chart'!$L$2:$L$8</c:f>
              <c:strCache>
                <c:ptCount val="7"/>
                <c:pt idx="0">
                  <c:v>Campus Lectures (1 hour each)</c:v>
                </c:pt>
                <c:pt idx="1">
                  <c:v>Campus tutorial / seminar (1 hour each)</c:v>
                </c:pt>
                <c:pt idx="2">
                  <c:v>Portfolio / KSB workshops</c:v>
                </c:pt>
                <c:pt idx="3">
                  <c:v>On-line taught session (1 hour delivery)</c:v>
                </c:pt>
                <c:pt idx="4">
                  <c:v>Timetabled student led working </c:v>
                </c:pt>
                <c:pt idx="5">
                  <c:v>Time during working day to focus on assessment preparation</c:v>
                </c:pt>
                <c:pt idx="6">
                  <c:v>Employer-led Training activities (including experiential and project based learning)</c:v>
                </c:pt>
              </c:strCache>
            </c:strRef>
          </c:cat>
          <c:val>
            <c:numRef>
              <c:f>'OTJT breakdown &amp; Pie chart'!$M$2:$M$8</c:f>
              <c:numCache>
                <c:formatCode>0</c:formatCode>
                <c:ptCount val="7"/>
                <c:pt idx="0">
                  <c:v>17.5</c:v>
                </c:pt>
                <c:pt idx="1">
                  <c:v>31</c:v>
                </c:pt>
                <c:pt idx="2">
                  <c:v>8</c:v>
                </c:pt>
                <c:pt idx="3">
                  <c:v>268</c:v>
                </c:pt>
                <c:pt idx="4">
                  <c:v>27.5</c:v>
                </c:pt>
                <c:pt idx="5">
                  <c:v>218.39999999999992</c:v>
                </c:pt>
                <c:pt idx="6">
                  <c:v>218.39999999999992</c:v>
                </c:pt>
              </c:numCache>
            </c:numRef>
          </c:val>
          <c:extLst>
            <c:ext xmlns:c16="http://schemas.microsoft.com/office/drawing/2014/chart" uri="{C3380CC4-5D6E-409C-BE32-E72D297353CC}">
              <c16:uniqueId val="{00000000-879A-4619-98B2-F216A02197D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2.3663250067225146E-2"/>
          <c:y val="0.74957064186521527"/>
          <c:w val="0.91327452532180275"/>
          <c:h val="0.23929920339057814"/>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294143</xdr:colOff>
      <xdr:row>12</xdr:row>
      <xdr:rowOff>265182</xdr:rowOff>
    </xdr:from>
    <xdr:to>
      <xdr:col>8</xdr:col>
      <xdr:colOff>101489</xdr:colOff>
      <xdr:row>27</xdr:row>
      <xdr:rowOff>186773</xdr:rowOff>
    </xdr:to>
    <xdr:graphicFrame macro="">
      <xdr:nvGraphicFramePr>
        <xdr:cNvPr id="4" name="Chart 3">
          <a:extLst>
            <a:ext uri="{FF2B5EF4-FFF2-40B4-BE49-F238E27FC236}">
              <a16:creationId xmlns:a16="http://schemas.microsoft.com/office/drawing/2014/main" id="{F67D8DF1-DC94-1F48-5C3A-7A3DF0B71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4156154</xdr:colOff>
      <xdr:row>7</xdr:row>
      <xdr:rowOff>267316</xdr:rowOff>
    </xdr:from>
    <xdr:to>
      <xdr:col>20</xdr:col>
      <xdr:colOff>338411</xdr:colOff>
      <xdr:row>10</xdr:row>
      <xdr:rowOff>76816</xdr:rowOff>
    </xdr:to>
    <xdr:sp macro="" textlink="">
      <xdr:nvSpPr>
        <xdr:cNvPr id="5" name="Rectangle 4">
          <a:extLst>
            <a:ext uri="{FF2B5EF4-FFF2-40B4-BE49-F238E27FC236}">
              <a16:creationId xmlns:a16="http://schemas.microsoft.com/office/drawing/2014/main" id="{2515D1FF-A468-3250-7239-CEC45D091410}"/>
            </a:ext>
            <a:ext uri="{147F2762-F138-4A5C-976F-8EAC2B608ADB}">
              <a16:predDERef xmlns:a16="http://schemas.microsoft.com/office/drawing/2014/main" pred="{F67D8DF1-DC94-1F48-5C3A-7A3DF0B71909}"/>
            </a:ext>
          </a:extLst>
        </xdr:cNvPr>
        <xdr:cNvSpPr/>
      </xdr:nvSpPr>
      <xdr:spPr>
        <a:xfrm rot="20462954">
          <a:off x="15176579" y="3134341"/>
          <a:ext cx="5678682" cy="1295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3600"/>
            <a:t>Do not edit this page - automated formula at work!</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apprenticeship-standards/diagnostic-radiographer-integrated-degree/" TargetMode="External"/><Relationship Id="rId7" Type="http://schemas.openxmlformats.org/officeDocument/2006/relationships/comments" Target="../comments1.xml"/><Relationship Id="rId2" Type="http://schemas.openxmlformats.org/officeDocument/2006/relationships/hyperlink" Target="https://www.instituteforapprenticeships.org/media/5897/st0619_diagnostic_radiographer_l6_fully-integrated-epa_for-publication_15022022.pdf" TargetMode="External"/><Relationship Id="rId1" Type="http://schemas.openxmlformats.org/officeDocument/2006/relationships/hyperlink" Target="https://www.instituteforapprenticeships.org/apprenticeship-standard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instituteforapprenticeships.org/media/5897/st0619_diagnostic_radiographer_l6_fully-integrated-epa_for-publication_1502202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F57"/>
  <sheetViews>
    <sheetView tabSelected="1" zoomScale="55" zoomScaleNormal="55" workbookViewId="0">
      <selection activeCell="G10" sqref="G10"/>
    </sheetView>
  </sheetViews>
  <sheetFormatPr defaultColWidth="8.7109375" defaultRowHeight="15" customHeight="1" x14ac:dyDescent="0.25"/>
  <cols>
    <col min="2" max="2" width="4.7109375" customWidth="1"/>
    <col min="3" max="3" width="48.42578125" customWidth="1"/>
    <col min="4" max="4" width="11.42578125" customWidth="1"/>
    <col min="5" max="5" width="13.42578125" customWidth="1"/>
    <col min="6" max="6" width="13.7109375" customWidth="1"/>
    <col min="7" max="7" width="15" customWidth="1"/>
    <col min="8" max="8" width="11.42578125" customWidth="1"/>
    <col min="9" max="9" width="10.7109375" customWidth="1"/>
    <col min="10" max="20" width="7.42578125" customWidth="1"/>
    <col min="21" max="21" width="44.28515625" customWidth="1"/>
    <col min="22" max="22" width="52.28515625" customWidth="1"/>
    <col min="23" max="23" width="39.140625" customWidth="1"/>
    <col min="24" max="24" width="18.28515625" style="2" bestFit="1" customWidth="1"/>
    <col min="25" max="25" width="22.140625" style="2" bestFit="1" customWidth="1"/>
    <col min="26" max="27" width="17.85546875" style="2" bestFit="1" customWidth="1"/>
    <col min="28" max="28" width="22.140625" style="2" bestFit="1" customWidth="1"/>
    <col min="29" max="29" width="26.28515625" style="2" bestFit="1" customWidth="1"/>
    <col min="30" max="31" width="34.5703125" style="2" bestFit="1" customWidth="1"/>
    <col min="32" max="32" width="18.28515625" style="2" bestFit="1" customWidth="1"/>
    <col min="33" max="33" width="22.140625" style="2" bestFit="1" customWidth="1"/>
    <col min="34" max="34" width="9.5703125" style="2" bestFit="1" customWidth="1"/>
    <col min="35" max="35" width="22.5703125" style="2" bestFit="1" customWidth="1"/>
    <col min="36" max="36" width="30.42578125" style="2" bestFit="1" customWidth="1"/>
    <col min="37" max="37" width="13.85546875" style="2" bestFit="1" customWidth="1"/>
    <col min="38" max="38" width="9.5703125" style="2" bestFit="1" customWidth="1"/>
    <col min="39" max="39" width="26.28515625" style="2" bestFit="1" customWidth="1"/>
    <col min="40" max="41" width="17.85546875" style="2" bestFit="1" customWidth="1"/>
    <col min="42" max="42" width="22.5703125" style="2" bestFit="1" customWidth="1"/>
    <col min="43" max="43" width="13.7109375" style="2" bestFit="1" customWidth="1"/>
    <col min="44" max="44" width="18.28515625" style="2" bestFit="1" customWidth="1"/>
    <col min="45" max="45" width="22.5703125" style="2" bestFit="1" customWidth="1"/>
    <col min="46" max="47" width="22.140625" style="2" bestFit="1" customWidth="1"/>
    <col min="48" max="48" width="13.7109375" style="2" bestFit="1" customWidth="1"/>
    <col min="49" max="49" width="9.5703125" style="2" bestFit="1" customWidth="1"/>
    <col min="50" max="50" width="17.85546875" style="2" bestFit="1" customWidth="1"/>
    <col min="51" max="53" width="8.7109375" style="2" customWidth="1"/>
    <col min="54" max="54" width="13.85546875" style="2" bestFit="1" customWidth="1"/>
    <col min="55" max="55" width="13.7109375" style="2" bestFit="1" customWidth="1"/>
    <col min="56" max="56" width="22.140625" style="2" bestFit="1" customWidth="1"/>
    <col min="57" max="57" width="30.42578125" style="2" bestFit="1" customWidth="1"/>
    <col min="58" max="58" width="22.5703125" style="2" bestFit="1" customWidth="1"/>
    <col min="59" max="59" width="13.85546875" style="2" bestFit="1" customWidth="1"/>
    <col min="60" max="60" width="38.7109375" style="2" bestFit="1" customWidth="1"/>
    <col min="61" max="61" width="18.28515625" style="2" bestFit="1" customWidth="1"/>
    <col min="62" max="62" width="9.5703125" style="2" bestFit="1" customWidth="1"/>
    <col min="63" max="63" width="26.28515625" style="2" bestFit="1" customWidth="1"/>
    <col min="64" max="64" width="13.85546875" style="2" bestFit="1" customWidth="1"/>
    <col min="65" max="65" width="18.28515625" style="2" bestFit="1" customWidth="1"/>
    <col min="66" max="66" width="17.85546875" style="2" bestFit="1" customWidth="1"/>
    <col min="67" max="67" width="13.7109375" style="2" bestFit="1" customWidth="1"/>
    <col min="68" max="68" width="38.7109375" bestFit="1" customWidth="1"/>
    <col min="69" max="69" width="22.140625" bestFit="1" customWidth="1"/>
    <col min="70" max="70" width="13.7109375" bestFit="1" customWidth="1"/>
    <col min="71" max="72" width="13.85546875" bestFit="1" customWidth="1"/>
    <col min="74" max="74" width="30.42578125" bestFit="1" customWidth="1"/>
    <col min="75" max="75" width="9.5703125" bestFit="1" customWidth="1"/>
    <col min="76" max="76" width="5.42578125" bestFit="1" customWidth="1"/>
    <col min="77" max="77" width="26.28515625" bestFit="1" customWidth="1"/>
    <col min="78" max="78" width="18.28515625" bestFit="1" customWidth="1"/>
    <col min="79" max="79" width="15.140625" bestFit="1" customWidth="1"/>
    <col min="80" max="80" width="34.5703125" bestFit="1" customWidth="1"/>
  </cols>
  <sheetData>
    <row r="1" spans="1:84" ht="16.149999999999999"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row>
    <row r="2" spans="1:84" s="1" customFormat="1" ht="37.5" customHeight="1" x14ac:dyDescent="0.3">
      <c r="A2" s="5"/>
      <c r="B2" s="5"/>
      <c r="C2" s="9" t="s">
        <v>0</v>
      </c>
      <c r="D2" s="149" t="s">
        <v>1</v>
      </c>
      <c r="E2" s="149"/>
      <c r="F2" s="149"/>
      <c r="G2" s="149"/>
      <c r="H2" s="52"/>
      <c r="I2" s="160" t="s">
        <v>2</v>
      </c>
      <c r="J2" s="160"/>
      <c r="K2" s="160"/>
      <c r="L2" s="160"/>
      <c r="M2" s="160"/>
      <c r="N2" s="160"/>
      <c r="O2" s="160"/>
      <c r="P2" s="160"/>
      <c r="Q2" s="160"/>
      <c r="R2" s="160"/>
      <c r="S2" s="160"/>
      <c r="T2" s="160"/>
      <c r="U2" s="160"/>
      <c r="V2" s="160"/>
      <c r="W2" s="160"/>
      <c r="X2" s="160"/>
      <c r="Y2" s="160"/>
      <c r="Z2" s="160"/>
      <c r="AA2" s="160"/>
      <c r="AB2" s="160"/>
      <c r="AC2" s="160"/>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84" s="1" customFormat="1" ht="37.5" customHeight="1" x14ac:dyDescent="0.3">
      <c r="A3" s="5"/>
      <c r="B3" s="5"/>
      <c r="C3" s="10"/>
      <c r="D3" s="149"/>
      <c r="E3" s="149"/>
      <c r="F3" s="149"/>
      <c r="G3" s="149"/>
      <c r="H3" s="53"/>
      <c r="I3" s="160" t="s">
        <v>3</v>
      </c>
      <c r="J3" s="160"/>
      <c r="K3" s="160"/>
      <c r="L3" s="160"/>
      <c r="M3" s="160"/>
      <c r="N3" s="160"/>
      <c r="O3" s="160"/>
      <c r="P3" s="160"/>
      <c r="Q3" s="160"/>
      <c r="R3" s="160"/>
      <c r="S3" s="160"/>
      <c r="T3" s="160"/>
      <c r="U3" s="160"/>
      <c r="V3" s="160"/>
      <c r="W3" s="160"/>
      <c r="X3" s="160"/>
      <c r="Y3" s="160"/>
      <c r="Z3" s="160"/>
      <c r="AA3" s="160"/>
      <c r="AB3" s="160"/>
      <c r="AC3" s="160"/>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84" s="1" customFormat="1" ht="25.5" customHeight="1" x14ac:dyDescent="0.3">
      <c r="A4" s="5"/>
      <c r="B4" s="5"/>
      <c r="C4" s="9" t="s">
        <v>4</v>
      </c>
      <c r="D4" s="10"/>
      <c r="E4" s="10"/>
      <c r="F4" s="10"/>
      <c r="G4" s="10"/>
      <c r="H4" s="10"/>
      <c r="I4" s="106">
        <v>6</v>
      </c>
      <c r="J4" s="11"/>
      <c r="K4" s="11"/>
      <c r="L4" s="11"/>
      <c r="M4" s="11"/>
      <c r="N4" s="11"/>
      <c r="O4" s="11"/>
      <c r="P4" s="11"/>
      <c r="Q4" s="11"/>
      <c r="R4" s="170" t="s">
        <v>5</v>
      </c>
      <c r="S4" s="170"/>
      <c r="T4" s="170"/>
      <c r="U4" s="170"/>
      <c r="V4" s="170"/>
      <c r="W4" s="170"/>
      <c r="X4" s="11"/>
      <c r="Y4" s="11"/>
      <c r="Z4" s="11"/>
      <c r="AA4" s="11"/>
      <c r="AB4" s="11"/>
      <c r="AC4" s="11"/>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84" ht="25.5" customHeight="1" x14ac:dyDescent="0.3">
      <c r="A5" s="3"/>
      <c r="B5" s="3"/>
      <c r="C5" s="10"/>
      <c r="D5" s="10"/>
      <c r="E5" s="10"/>
      <c r="F5" s="10"/>
      <c r="G5" s="10"/>
      <c r="H5" s="10"/>
      <c r="I5" s="11"/>
      <c r="J5" s="11"/>
      <c r="K5" s="11"/>
      <c r="L5" s="11"/>
      <c r="M5" s="11"/>
      <c r="N5" s="11"/>
      <c r="O5" s="11"/>
      <c r="P5" s="11"/>
      <c r="Q5" s="11"/>
      <c r="R5" s="170"/>
      <c r="S5" s="170"/>
      <c r="T5" s="170"/>
      <c r="U5" s="170"/>
      <c r="V5" s="170"/>
      <c r="W5" s="170"/>
      <c r="X5" s="11"/>
      <c r="Y5" s="11"/>
      <c r="Z5" s="11"/>
      <c r="AA5" s="11"/>
      <c r="AB5" s="11"/>
      <c r="AC5" s="11"/>
      <c r="AD5" s="4"/>
      <c r="AE5" s="161" t="s">
        <v>6</v>
      </c>
      <c r="AF5" s="162"/>
      <c r="AG5" s="162"/>
      <c r="AH5" s="162"/>
      <c r="AI5" s="162"/>
      <c r="AJ5" s="162"/>
      <c r="AK5" s="162"/>
      <c r="AL5" s="162"/>
      <c r="AM5" s="162"/>
      <c r="AN5" s="163"/>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row>
    <row r="6" spans="1:84" ht="25.5" customHeight="1" x14ac:dyDescent="0.3">
      <c r="A6" s="3"/>
      <c r="B6" s="3"/>
      <c r="C6" s="9" t="s">
        <v>7</v>
      </c>
      <c r="D6" s="9"/>
      <c r="E6" s="9"/>
      <c r="F6" s="9"/>
      <c r="G6" s="52"/>
      <c r="H6" s="52"/>
      <c r="I6" s="53" t="s">
        <v>8</v>
      </c>
      <c r="J6" s="54"/>
      <c r="K6" s="54"/>
      <c r="L6" s="54"/>
      <c r="M6" s="54"/>
      <c r="N6" s="54"/>
      <c r="O6" s="54"/>
      <c r="P6" s="54"/>
      <c r="Q6" s="54"/>
      <c r="R6" s="170"/>
      <c r="S6" s="170"/>
      <c r="T6" s="170"/>
      <c r="U6" s="170"/>
      <c r="V6" s="170"/>
      <c r="W6" s="170"/>
      <c r="X6" s="55"/>
      <c r="Y6" s="11"/>
      <c r="Z6" s="11"/>
      <c r="AA6" s="11"/>
      <c r="AB6" s="11"/>
      <c r="AC6" s="11"/>
      <c r="AD6" s="4"/>
      <c r="AE6" s="164" t="s">
        <v>9</v>
      </c>
      <c r="AF6" s="165"/>
      <c r="AG6" s="165"/>
      <c r="AH6" s="165"/>
      <c r="AI6" s="165"/>
      <c r="AJ6" s="165"/>
      <c r="AK6" s="165"/>
      <c r="AL6" s="165"/>
      <c r="AM6" s="165"/>
      <c r="AN6" s="166"/>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row>
    <row r="7" spans="1:84" ht="25.5" customHeight="1" x14ac:dyDescent="0.3">
      <c r="A7" s="3"/>
      <c r="B7" s="3"/>
      <c r="C7" s="10"/>
      <c r="D7" s="10"/>
      <c r="E7" s="10"/>
      <c r="F7" s="10"/>
      <c r="G7" s="53"/>
      <c r="H7" s="53"/>
      <c r="I7" s="53"/>
      <c r="J7" s="54"/>
      <c r="K7" s="54"/>
      <c r="L7" s="54"/>
      <c r="M7" s="54"/>
      <c r="N7" s="54"/>
      <c r="O7" s="54"/>
      <c r="P7" s="54"/>
      <c r="Q7" s="54"/>
      <c r="R7" s="170"/>
      <c r="S7" s="170"/>
      <c r="T7" s="170"/>
      <c r="U7" s="170"/>
      <c r="V7" s="170"/>
      <c r="W7" s="170"/>
      <c r="X7" s="55"/>
      <c r="Y7" s="11"/>
      <c r="Z7" s="11"/>
      <c r="AA7" s="11"/>
      <c r="AB7" s="11"/>
      <c r="AC7" s="11"/>
      <c r="AD7" s="4"/>
      <c r="AE7" s="154" t="s">
        <v>10</v>
      </c>
      <c r="AF7" s="155"/>
      <c r="AG7" s="155"/>
      <c r="AH7" s="155"/>
      <c r="AI7" s="155"/>
      <c r="AJ7" s="155"/>
      <c r="AK7" s="155"/>
      <c r="AL7" s="155"/>
      <c r="AM7" s="155"/>
      <c r="AN7" s="156"/>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row>
    <row r="8" spans="1:84" ht="25.5" customHeight="1" x14ac:dyDescent="0.3">
      <c r="A8" s="3"/>
      <c r="B8" s="3"/>
      <c r="C8" s="10"/>
      <c r="D8" s="10"/>
      <c r="E8" s="10"/>
      <c r="F8" s="10"/>
      <c r="G8" s="53"/>
      <c r="H8" s="53"/>
      <c r="I8" s="53"/>
      <c r="J8" s="53"/>
      <c r="K8" s="53"/>
      <c r="L8" s="53"/>
      <c r="M8" s="53"/>
      <c r="N8" s="53"/>
      <c r="O8" s="55"/>
      <c r="P8" s="55"/>
      <c r="Q8" s="55"/>
      <c r="R8" s="170"/>
      <c r="S8" s="170"/>
      <c r="T8" s="170"/>
      <c r="U8" s="170"/>
      <c r="V8" s="170"/>
      <c r="W8" s="170"/>
      <c r="X8" s="55"/>
      <c r="Y8" s="11"/>
      <c r="Z8" s="11"/>
      <c r="AA8" s="11"/>
      <c r="AB8" s="11"/>
      <c r="AC8" s="11"/>
      <c r="AD8" s="4"/>
      <c r="AE8" s="167" t="s">
        <v>11</v>
      </c>
      <c r="AF8" s="168"/>
      <c r="AG8" s="168"/>
      <c r="AH8" s="168"/>
      <c r="AI8" s="168"/>
      <c r="AJ8" s="168"/>
      <c r="AK8" s="168"/>
      <c r="AL8" s="168"/>
      <c r="AM8" s="168"/>
      <c r="AN8" s="169"/>
      <c r="AO8" s="4"/>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row>
    <row r="9" spans="1:84" ht="25.5" customHeight="1" x14ac:dyDescent="0.4">
      <c r="A9" s="3"/>
      <c r="B9" s="3"/>
      <c r="C9" s="10" t="s">
        <v>12</v>
      </c>
      <c r="D9" s="10"/>
      <c r="E9" s="10"/>
      <c r="F9" s="10"/>
      <c r="G9" s="10"/>
      <c r="H9" s="10"/>
      <c r="I9" s="177">
        <v>34</v>
      </c>
      <c r="J9" s="22" t="s">
        <v>13</v>
      </c>
      <c r="K9" s="11"/>
      <c r="L9" s="11"/>
      <c r="M9" s="11"/>
      <c r="N9" s="11"/>
      <c r="O9" s="11"/>
      <c r="P9" s="11"/>
      <c r="Q9" s="11"/>
      <c r="R9" s="170"/>
      <c r="S9" s="170"/>
      <c r="T9" s="170"/>
      <c r="U9" s="170"/>
      <c r="V9" s="170"/>
      <c r="W9" s="170"/>
      <c r="X9" s="11"/>
      <c r="Y9" s="11"/>
      <c r="Z9" s="11"/>
      <c r="AA9" s="11"/>
      <c r="AB9" s="11"/>
      <c r="AC9" s="11"/>
      <c r="AD9" s="11"/>
      <c r="AE9" s="11"/>
      <c r="AF9" s="11"/>
      <c r="AG9" s="11"/>
      <c r="AH9" s="11"/>
      <c r="AI9" s="11"/>
      <c r="AJ9" s="11"/>
      <c r="AK9" s="11"/>
      <c r="AL9" s="11"/>
      <c r="AM9" s="11"/>
      <c r="AN9" s="11"/>
      <c r="AO9" s="11"/>
      <c r="AP9" s="11"/>
      <c r="AQ9" s="11"/>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row>
    <row r="10" spans="1:84" ht="25.5" customHeight="1" x14ac:dyDescent="0.3">
      <c r="A10" s="3"/>
      <c r="B10" s="3"/>
      <c r="C10" s="10" t="s">
        <v>14</v>
      </c>
      <c r="D10" s="10"/>
      <c r="E10" s="10"/>
      <c r="F10" s="10"/>
      <c r="G10" s="10"/>
      <c r="H10" s="10"/>
      <c r="I10" s="60">
        <f>46.4*6*I9/12</f>
        <v>788.79999999999984</v>
      </c>
      <c r="J10" s="10"/>
      <c r="K10" s="18"/>
      <c r="L10" s="18"/>
      <c r="M10" s="18"/>
      <c r="N10" s="18"/>
      <c r="O10" s="18"/>
      <c r="P10" s="18"/>
      <c r="Q10" s="18"/>
      <c r="R10" s="170"/>
      <c r="S10" s="170"/>
      <c r="T10" s="170"/>
      <c r="U10" s="170"/>
      <c r="V10" s="170"/>
      <c r="W10" s="170"/>
      <c r="X10" s="18"/>
      <c r="Y10" s="18"/>
      <c r="Z10" s="18"/>
      <c r="AA10" s="18"/>
      <c r="AB10" s="18"/>
      <c r="AC10" s="18"/>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row>
    <row r="11" spans="1:84" ht="25.5" customHeight="1" x14ac:dyDescent="0.3">
      <c r="A11" s="3"/>
      <c r="B11" s="3"/>
      <c r="C11" s="10" t="s">
        <v>15</v>
      </c>
      <c r="D11" s="10"/>
      <c r="E11" s="10"/>
      <c r="F11" s="10"/>
      <c r="G11" s="10"/>
      <c r="H11" s="10"/>
      <c r="I11" s="60">
        <f>I31</f>
        <v>788.80000000000007</v>
      </c>
      <c r="J11" s="22" t="s">
        <v>16</v>
      </c>
      <c r="K11" s="18"/>
      <c r="L11" s="18"/>
      <c r="M11" s="18"/>
      <c r="N11" s="18"/>
      <c r="O11" s="18"/>
      <c r="P11" s="18"/>
      <c r="Q11" s="18"/>
      <c r="R11" s="170"/>
      <c r="S11" s="170"/>
      <c r="T11" s="170"/>
      <c r="U11" s="170"/>
      <c r="V11" s="170"/>
      <c r="W11" s="170"/>
      <c r="X11" s="18"/>
      <c r="Y11" s="18"/>
      <c r="Z11" s="18"/>
      <c r="AA11" s="18"/>
      <c r="AB11" s="18"/>
      <c r="AC11" s="18"/>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row>
    <row r="12" spans="1:84" ht="21" customHeight="1" x14ac:dyDescent="0.25">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row>
    <row r="13" spans="1:84" x14ac:dyDescent="0.25">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3"/>
      <c r="BQ13" s="3"/>
      <c r="BR13" s="3"/>
      <c r="BS13" s="3"/>
      <c r="BT13" s="3"/>
    </row>
    <row r="14" spans="1:84" ht="409.15" customHeight="1" x14ac:dyDescent="0.25">
      <c r="A14" s="3"/>
      <c r="B14" s="3"/>
      <c r="C14" s="23" t="s">
        <v>17</v>
      </c>
      <c r="D14" s="13" t="s">
        <v>18</v>
      </c>
      <c r="E14" s="19" t="s">
        <v>19</v>
      </c>
      <c r="F14" s="19" t="s">
        <v>20</v>
      </c>
      <c r="G14" s="19" t="s">
        <v>21</v>
      </c>
      <c r="H14" s="20" t="s">
        <v>22</v>
      </c>
      <c r="I14" s="20" t="s">
        <v>23</v>
      </c>
      <c r="J14" s="93" t="s">
        <v>24</v>
      </c>
      <c r="K14" s="93" t="s">
        <v>25</v>
      </c>
      <c r="L14" s="93" t="s">
        <v>26</v>
      </c>
      <c r="M14" s="93" t="s">
        <v>27</v>
      </c>
      <c r="N14" s="94" t="s">
        <v>28</v>
      </c>
      <c r="O14" s="94" t="s">
        <v>29</v>
      </c>
      <c r="P14" s="93" t="s">
        <v>30</v>
      </c>
      <c r="Q14" s="93" t="s">
        <v>31</v>
      </c>
      <c r="R14" s="21" t="s">
        <v>32</v>
      </c>
      <c r="S14" s="21" t="s">
        <v>33</v>
      </c>
      <c r="T14" s="21" t="s">
        <v>34</v>
      </c>
      <c r="U14" s="157" t="s">
        <v>35</v>
      </c>
      <c r="V14" s="158"/>
      <c r="W14" s="159"/>
      <c r="X14" s="114" t="s">
        <v>36</v>
      </c>
      <c r="Y14" s="107" t="s">
        <v>37</v>
      </c>
      <c r="Z14" s="107" t="s">
        <v>38</v>
      </c>
      <c r="AA14" s="107" t="s">
        <v>39</v>
      </c>
      <c r="AB14" s="107" t="s">
        <v>40</v>
      </c>
      <c r="AC14" s="107" t="s">
        <v>41</v>
      </c>
      <c r="AD14" s="107" t="s">
        <v>42</v>
      </c>
      <c r="AE14" s="107" t="s">
        <v>43</v>
      </c>
      <c r="AF14" s="107" t="s">
        <v>44</v>
      </c>
      <c r="AG14" s="107" t="s">
        <v>45</v>
      </c>
      <c r="AH14" s="107" t="s">
        <v>46</v>
      </c>
      <c r="AI14" s="107" t="s">
        <v>47</v>
      </c>
      <c r="AJ14" s="107" t="s">
        <v>48</v>
      </c>
      <c r="AK14" s="107" t="s">
        <v>49</v>
      </c>
      <c r="AL14" s="107" t="s">
        <v>50</v>
      </c>
      <c r="AM14" s="107" t="s">
        <v>51</v>
      </c>
      <c r="AN14" s="107" t="s">
        <v>52</v>
      </c>
      <c r="AO14" s="107" t="s">
        <v>53</v>
      </c>
      <c r="AP14" s="107" t="s">
        <v>54</v>
      </c>
      <c r="AQ14" s="107" t="s">
        <v>55</v>
      </c>
      <c r="AR14" s="107" t="s">
        <v>56</v>
      </c>
      <c r="AS14" s="107" t="s">
        <v>57</v>
      </c>
      <c r="AT14" s="107" t="s">
        <v>58</v>
      </c>
      <c r="AU14" s="107" t="s">
        <v>59</v>
      </c>
      <c r="AV14" s="107" t="s">
        <v>60</v>
      </c>
      <c r="AW14" s="107" t="s">
        <v>61</v>
      </c>
      <c r="AX14" s="107" t="s">
        <v>62</v>
      </c>
      <c r="AY14" s="107"/>
      <c r="AZ14" s="107"/>
      <c r="BA14" s="107"/>
      <c r="BB14" s="107" t="s">
        <v>63</v>
      </c>
      <c r="BC14" s="107" t="s">
        <v>64</v>
      </c>
      <c r="BD14" s="107" t="s">
        <v>65</v>
      </c>
      <c r="BE14" s="107" t="s">
        <v>66</v>
      </c>
      <c r="BF14" s="107" t="s">
        <v>67</v>
      </c>
      <c r="BG14" s="107" t="s">
        <v>68</v>
      </c>
      <c r="BH14" s="107" t="s">
        <v>69</v>
      </c>
      <c r="BI14" s="107" t="s">
        <v>70</v>
      </c>
      <c r="BJ14" s="107" t="s">
        <v>71</v>
      </c>
      <c r="BK14" s="107" t="s">
        <v>72</v>
      </c>
      <c r="BL14" s="107" t="s">
        <v>73</v>
      </c>
      <c r="BM14" s="107" t="s">
        <v>74</v>
      </c>
      <c r="BN14" s="107" t="s">
        <v>75</v>
      </c>
      <c r="BO14" s="107" t="s">
        <v>76</v>
      </c>
      <c r="BP14" s="107" t="s">
        <v>77</v>
      </c>
      <c r="BQ14" s="107" t="s">
        <v>78</v>
      </c>
      <c r="BR14" s="107" t="s">
        <v>79</v>
      </c>
      <c r="BS14" s="107" t="s">
        <v>80</v>
      </c>
      <c r="BT14" s="107" t="s">
        <v>81</v>
      </c>
      <c r="BU14" s="107"/>
      <c r="BV14" s="107" t="s">
        <v>82</v>
      </c>
      <c r="BW14" s="107" t="s">
        <v>83</v>
      </c>
      <c r="BX14" s="107" t="s">
        <v>84</v>
      </c>
      <c r="BY14" s="107" t="s">
        <v>85</v>
      </c>
      <c r="BZ14" s="107" t="s">
        <v>86</v>
      </c>
      <c r="CA14" s="107" t="s">
        <v>87</v>
      </c>
      <c r="CB14" s="107" t="s">
        <v>88</v>
      </c>
    </row>
    <row r="15" spans="1:84" ht="23.65" customHeight="1" x14ac:dyDescent="0.25">
      <c r="A15" s="3"/>
      <c r="B15" s="3"/>
      <c r="C15" s="7"/>
      <c r="D15" s="12"/>
      <c r="E15" s="12"/>
      <c r="F15" s="12"/>
      <c r="G15" s="12"/>
      <c r="H15" s="12"/>
      <c r="I15" s="8"/>
      <c r="J15" s="8"/>
      <c r="K15" s="8"/>
      <c r="L15" s="8"/>
      <c r="M15" s="8"/>
      <c r="N15" s="8"/>
      <c r="O15" s="8"/>
      <c r="P15" s="8"/>
      <c r="Q15" s="8"/>
      <c r="R15" s="8"/>
      <c r="S15" s="8"/>
      <c r="T15" s="8"/>
      <c r="U15" s="24" t="s">
        <v>89</v>
      </c>
      <c r="V15" s="25" t="s">
        <v>90</v>
      </c>
      <c r="W15" s="25" t="s">
        <v>91</v>
      </c>
      <c r="X15" s="46"/>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51"/>
      <c r="BQ15" s="51"/>
      <c r="BR15" s="51"/>
      <c r="BS15" s="51"/>
      <c r="BT15" s="51"/>
      <c r="BU15" s="51"/>
      <c r="BV15" s="51"/>
      <c r="BW15" s="51"/>
      <c r="BX15" s="51"/>
      <c r="BY15" s="51"/>
      <c r="BZ15" s="51"/>
      <c r="CA15" s="51"/>
      <c r="CB15" s="51"/>
      <c r="CC15" s="51"/>
      <c r="CD15" s="51"/>
      <c r="CE15" s="51"/>
      <c r="CF15" s="51"/>
    </row>
    <row r="16" spans="1:84" ht="138" customHeight="1" x14ac:dyDescent="0.25">
      <c r="A16" s="3"/>
      <c r="B16" s="151"/>
      <c r="C16" s="44" t="s">
        <v>92</v>
      </c>
      <c r="D16" s="14">
        <v>20</v>
      </c>
      <c r="E16" s="14">
        <v>1</v>
      </c>
      <c r="F16" s="14">
        <v>3</v>
      </c>
      <c r="G16" s="14"/>
      <c r="H16" s="14">
        <v>0</v>
      </c>
      <c r="I16" s="95">
        <f>(($D16/(SUM($D$16:$D$30)))*($I$10))-H16</f>
        <v>60.676923076923067</v>
      </c>
      <c r="J16" s="96">
        <v>0</v>
      </c>
      <c r="K16" s="96">
        <v>0</v>
      </c>
      <c r="L16" s="96">
        <v>0</v>
      </c>
      <c r="M16" s="96">
        <v>18.5</v>
      </c>
      <c r="N16" s="96">
        <v>7</v>
      </c>
      <c r="O16" s="96">
        <v>0</v>
      </c>
      <c r="P16" s="96">
        <v>0</v>
      </c>
      <c r="Q16" s="96">
        <v>0</v>
      </c>
      <c r="R16" s="96">
        <v>0</v>
      </c>
      <c r="S16" s="96">
        <f>(I16-(SUM(J16:R16)))/2</f>
        <v>17.588461538461534</v>
      </c>
      <c r="T16" s="97">
        <f>(I16-(SUM(J16:R16)))/2</f>
        <v>17.588461538461534</v>
      </c>
      <c r="U16" s="127" t="s">
        <v>93</v>
      </c>
      <c r="V16" s="128" t="s">
        <v>94</v>
      </c>
      <c r="W16" s="129" t="s">
        <v>95</v>
      </c>
      <c r="X16" s="121">
        <v>1</v>
      </c>
      <c r="Y16" s="99">
        <v>1</v>
      </c>
      <c r="Z16" s="102"/>
      <c r="AA16" s="101"/>
      <c r="AB16" s="101"/>
      <c r="AC16" s="100">
        <v>1</v>
      </c>
      <c r="AD16" s="102"/>
      <c r="AE16" s="101"/>
      <c r="AF16" s="101"/>
      <c r="AG16" s="101"/>
      <c r="AH16" s="101"/>
      <c r="AI16" s="101"/>
      <c r="AJ16" s="101"/>
      <c r="AK16" s="101"/>
      <c r="AL16" s="100">
        <v>1</v>
      </c>
      <c r="AM16" s="99">
        <v>1</v>
      </c>
      <c r="AN16" s="99">
        <v>1</v>
      </c>
      <c r="AO16" s="99">
        <v>1</v>
      </c>
      <c r="AP16" s="100">
        <v>1</v>
      </c>
      <c r="AQ16" s="102"/>
      <c r="AR16" s="99">
        <v>1</v>
      </c>
      <c r="AS16" s="102"/>
      <c r="AT16" s="102"/>
      <c r="AU16" s="98">
        <v>1</v>
      </c>
      <c r="AV16" s="102"/>
      <c r="AW16" s="102"/>
      <c r="AX16" s="102"/>
      <c r="AY16" s="102"/>
      <c r="AZ16" s="102"/>
      <c r="BA16" s="102"/>
      <c r="BB16" s="102"/>
      <c r="BC16" s="101"/>
      <c r="BD16" s="101"/>
      <c r="BE16" s="102"/>
      <c r="BF16" s="101"/>
      <c r="BG16" s="102"/>
      <c r="BH16" s="102"/>
      <c r="BI16" s="102"/>
      <c r="BJ16" s="102"/>
      <c r="BK16" s="102"/>
      <c r="BL16" s="102"/>
      <c r="BM16" s="102"/>
      <c r="BN16" s="102"/>
      <c r="BO16" s="102"/>
      <c r="BP16" s="102"/>
      <c r="BQ16" s="102"/>
      <c r="BR16" s="102"/>
      <c r="BS16" s="102"/>
      <c r="BT16" s="100">
        <v>1</v>
      </c>
      <c r="BU16" s="102"/>
      <c r="BV16" s="101"/>
      <c r="BW16" s="98">
        <v>1</v>
      </c>
      <c r="BX16" s="100">
        <v>1</v>
      </c>
      <c r="BY16" s="100">
        <v>1</v>
      </c>
      <c r="BZ16" s="99">
        <v>1</v>
      </c>
      <c r="CA16" s="99">
        <v>1</v>
      </c>
      <c r="CB16" s="101"/>
    </row>
    <row r="17" spans="1:84" ht="135" x14ac:dyDescent="0.25">
      <c r="A17" s="3"/>
      <c r="B17" s="151"/>
      <c r="C17" s="44" t="s">
        <v>96</v>
      </c>
      <c r="D17" s="14">
        <v>20</v>
      </c>
      <c r="E17" s="14">
        <v>1</v>
      </c>
      <c r="F17" s="14">
        <v>4</v>
      </c>
      <c r="G17" s="14"/>
      <c r="H17" s="14">
        <v>0</v>
      </c>
      <c r="I17" s="95">
        <f>(($D17/(SUM($D$16:$D$30)))*($I$10))-H17</f>
        <v>60.676923076923067</v>
      </c>
      <c r="J17" s="96">
        <v>5.5</v>
      </c>
      <c r="K17" s="96">
        <v>7.5</v>
      </c>
      <c r="L17" s="96">
        <v>0</v>
      </c>
      <c r="M17" s="96">
        <v>36</v>
      </c>
      <c r="N17" s="96">
        <v>0</v>
      </c>
      <c r="O17" s="96">
        <v>0</v>
      </c>
      <c r="P17" s="96">
        <v>0</v>
      </c>
      <c r="Q17" s="96">
        <v>0</v>
      </c>
      <c r="R17" s="96">
        <v>0</v>
      </c>
      <c r="S17" s="96">
        <f>(I17-(SUM(J17:R17)))/2</f>
        <v>5.8384615384615337</v>
      </c>
      <c r="T17" s="97">
        <f>(I17-(SUM(J17:R17)))/2</f>
        <v>5.8384615384615337</v>
      </c>
      <c r="U17" s="130" t="s">
        <v>97</v>
      </c>
      <c r="V17" s="115" t="s">
        <v>98</v>
      </c>
      <c r="W17" s="131" t="s">
        <v>99</v>
      </c>
      <c r="X17" s="122">
        <v>1</v>
      </c>
      <c r="Y17" s="99">
        <v>1</v>
      </c>
      <c r="Z17" s="99">
        <v>1</v>
      </c>
      <c r="AA17" s="100">
        <v>1</v>
      </c>
      <c r="AB17" s="101"/>
      <c r="AC17" s="101"/>
      <c r="AD17" s="99">
        <v>1</v>
      </c>
      <c r="AE17" s="99">
        <v>1</v>
      </c>
      <c r="AF17" s="99">
        <v>1</v>
      </c>
      <c r="AG17" s="99">
        <v>1</v>
      </c>
      <c r="AH17" s="98">
        <v>1</v>
      </c>
      <c r="AI17" s="101"/>
      <c r="AJ17" s="100">
        <v>1</v>
      </c>
      <c r="AK17" s="98">
        <v>1</v>
      </c>
      <c r="AL17" s="101"/>
      <c r="AM17" s="98">
        <v>1</v>
      </c>
      <c r="AN17" s="102"/>
      <c r="AO17" s="98">
        <v>1</v>
      </c>
      <c r="AP17" s="98">
        <v>1</v>
      </c>
      <c r="AQ17" s="102"/>
      <c r="AR17" s="101"/>
      <c r="AS17" s="103"/>
      <c r="AT17" s="102"/>
      <c r="AU17" s="102"/>
      <c r="AV17" s="102"/>
      <c r="AW17" s="102"/>
      <c r="AX17" s="102"/>
      <c r="AY17" s="102"/>
      <c r="AZ17" s="101"/>
      <c r="BA17" s="102"/>
      <c r="BB17" s="102"/>
      <c r="BC17" s="102"/>
      <c r="BD17" s="102"/>
      <c r="BE17" s="100">
        <v>1</v>
      </c>
      <c r="BF17" s="102"/>
      <c r="BG17" s="102"/>
      <c r="BH17" s="99">
        <v>1</v>
      </c>
      <c r="BI17" s="102"/>
      <c r="BJ17" s="102"/>
      <c r="BK17" s="100">
        <v>1</v>
      </c>
      <c r="BL17" s="102"/>
      <c r="BM17" s="100">
        <v>1</v>
      </c>
      <c r="BN17" s="100">
        <v>1</v>
      </c>
      <c r="BO17" s="100">
        <v>1</v>
      </c>
      <c r="BP17" s="99">
        <v>1</v>
      </c>
      <c r="BQ17" s="99">
        <v>1</v>
      </c>
      <c r="BR17" s="100">
        <v>1</v>
      </c>
      <c r="BS17" s="102"/>
      <c r="BT17" s="98">
        <v>1</v>
      </c>
      <c r="BU17" s="102"/>
      <c r="BV17" s="100">
        <v>1</v>
      </c>
      <c r="BW17" s="98">
        <v>1</v>
      </c>
      <c r="BX17" s="98">
        <v>1</v>
      </c>
      <c r="BY17" s="99">
        <v>1</v>
      </c>
      <c r="BZ17" s="100">
        <v>1</v>
      </c>
      <c r="CA17" s="102"/>
      <c r="CB17" s="102"/>
    </row>
    <row r="18" spans="1:84" ht="109.15" customHeight="1" x14ac:dyDescent="0.25">
      <c r="A18" s="3"/>
      <c r="B18" s="151"/>
      <c r="C18" s="44" t="s">
        <v>100</v>
      </c>
      <c r="D18" s="14">
        <v>20</v>
      </c>
      <c r="E18" s="14">
        <v>4</v>
      </c>
      <c r="F18" s="14">
        <v>6</v>
      </c>
      <c r="G18" s="14"/>
      <c r="H18" s="14">
        <v>0</v>
      </c>
      <c r="I18" s="95">
        <f>(($D18/(SUM($D$16:$D$30)))*($I$10))-H18</f>
        <v>60.676923076923067</v>
      </c>
      <c r="J18" s="96">
        <v>0</v>
      </c>
      <c r="K18" s="96">
        <v>0</v>
      </c>
      <c r="L18" s="96">
        <v>0</v>
      </c>
      <c r="M18" s="96">
        <v>17</v>
      </c>
      <c r="N18" s="96">
        <v>4.5</v>
      </c>
      <c r="O18" s="96">
        <v>0</v>
      </c>
      <c r="P18" s="96">
        <v>0</v>
      </c>
      <c r="Q18" s="96">
        <v>0</v>
      </c>
      <c r="R18" s="96">
        <v>0</v>
      </c>
      <c r="S18" s="96">
        <f t="shared" ref="S18" si="0">(I18-(SUM(J18:R18)))/2</f>
        <v>19.588461538461534</v>
      </c>
      <c r="T18" s="97">
        <f t="shared" ref="T18" si="1">(I18-(SUM(J18:R18)))/2</f>
        <v>19.588461538461534</v>
      </c>
      <c r="U18" s="130" t="s">
        <v>101</v>
      </c>
      <c r="V18" s="115" t="s">
        <v>102</v>
      </c>
      <c r="W18" s="131" t="s">
        <v>103</v>
      </c>
      <c r="X18" s="123"/>
      <c r="Y18" s="102"/>
      <c r="Z18" s="102"/>
      <c r="AA18" s="101"/>
      <c r="AB18" s="101"/>
      <c r="AC18" s="99">
        <v>1</v>
      </c>
      <c r="AD18" s="102"/>
      <c r="AE18" s="101"/>
      <c r="AF18" s="98">
        <v>1</v>
      </c>
      <c r="AG18" s="101"/>
      <c r="AH18" s="101"/>
      <c r="AI18" s="101"/>
      <c r="AJ18" s="101"/>
      <c r="AK18" s="101"/>
      <c r="AL18" s="101"/>
      <c r="AM18" s="99">
        <v>1</v>
      </c>
      <c r="AN18" s="99">
        <v>1</v>
      </c>
      <c r="AO18" s="100">
        <v>1</v>
      </c>
      <c r="AP18" s="103"/>
      <c r="AQ18" s="101"/>
      <c r="AR18" s="99">
        <v>1</v>
      </c>
      <c r="AS18" s="102"/>
      <c r="AT18" s="102"/>
      <c r="AU18" s="98">
        <v>1</v>
      </c>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1"/>
      <c r="BW18" s="98">
        <v>1</v>
      </c>
      <c r="BX18" s="100">
        <v>1</v>
      </c>
      <c r="BY18" s="101"/>
      <c r="BZ18" s="100">
        <v>1</v>
      </c>
      <c r="CA18" s="102"/>
      <c r="CB18" s="102"/>
    </row>
    <row r="19" spans="1:84" ht="135" x14ac:dyDescent="0.25">
      <c r="A19" s="3"/>
      <c r="B19" s="151"/>
      <c r="C19" s="44" t="s">
        <v>104</v>
      </c>
      <c r="D19" s="14">
        <v>20</v>
      </c>
      <c r="E19" s="14">
        <v>5</v>
      </c>
      <c r="F19" s="14">
        <v>10</v>
      </c>
      <c r="G19" s="14"/>
      <c r="H19" s="14">
        <v>0</v>
      </c>
      <c r="I19" s="95">
        <f>(($D19/(SUM($D$16:$D$30)))*($I$10))-H19</f>
        <v>60.676923076923067</v>
      </c>
      <c r="J19" s="96">
        <v>3</v>
      </c>
      <c r="K19" s="96">
        <v>8</v>
      </c>
      <c r="L19" s="96">
        <v>4</v>
      </c>
      <c r="M19" s="96">
        <v>24</v>
      </c>
      <c r="N19" s="96">
        <v>0</v>
      </c>
      <c r="O19" s="96">
        <v>0</v>
      </c>
      <c r="P19" s="96">
        <v>0</v>
      </c>
      <c r="Q19" s="96">
        <v>0</v>
      </c>
      <c r="R19" s="96">
        <v>0</v>
      </c>
      <c r="S19" s="96">
        <f>(I19-(SUM(J19:R19)))/2</f>
        <v>10.838461538461534</v>
      </c>
      <c r="T19" s="97">
        <f>(I19-(SUM(J19:R19)))/2</f>
        <v>10.838461538461534</v>
      </c>
      <c r="U19" s="132" t="s">
        <v>105</v>
      </c>
      <c r="V19" s="133" t="s">
        <v>106</v>
      </c>
      <c r="W19" s="134" t="s">
        <v>107</v>
      </c>
      <c r="X19" s="124">
        <v>1</v>
      </c>
      <c r="Y19" s="99">
        <v>1</v>
      </c>
      <c r="Z19" s="99">
        <v>1</v>
      </c>
      <c r="AA19" s="99">
        <v>1</v>
      </c>
      <c r="AB19" s="100">
        <v>1</v>
      </c>
      <c r="AC19" s="102"/>
      <c r="AD19" s="99">
        <v>1</v>
      </c>
      <c r="AE19" s="99">
        <v>1</v>
      </c>
      <c r="AF19" s="99">
        <v>1</v>
      </c>
      <c r="AG19" s="99">
        <v>1</v>
      </c>
      <c r="AH19" s="100">
        <v>1</v>
      </c>
      <c r="AI19" s="102"/>
      <c r="AJ19" s="99">
        <v>1</v>
      </c>
      <c r="AK19" s="100">
        <v>1</v>
      </c>
      <c r="AL19" s="102"/>
      <c r="AM19" s="98">
        <v>1</v>
      </c>
      <c r="AN19" s="100">
        <v>1</v>
      </c>
      <c r="AO19" s="98">
        <v>1</v>
      </c>
      <c r="AP19" s="98">
        <v>1</v>
      </c>
      <c r="AQ19" s="102"/>
      <c r="AR19" s="101"/>
      <c r="AS19" s="100">
        <v>1</v>
      </c>
      <c r="AT19" s="102"/>
      <c r="AU19" s="102"/>
      <c r="AV19" s="102"/>
      <c r="AW19" s="102"/>
      <c r="AX19" s="98">
        <v>1</v>
      </c>
      <c r="AY19" s="102"/>
      <c r="AZ19" s="102"/>
      <c r="BA19" s="102"/>
      <c r="BB19" s="101"/>
      <c r="BC19" s="102"/>
      <c r="BD19" s="102"/>
      <c r="BE19" s="99">
        <v>1</v>
      </c>
      <c r="BF19" s="102"/>
      <c r="BG19" s="102"/>
      <c r="BH19" s="99">
        <v>1</v>
      </c>
      <c r="BI19" s="100">
        <v>1</v>
      </c>
      <c r="BJ19" s="102"/>
      <c r="BK19" s="99">
        <v>1</v>
      </c>
      <c r="BL19" s="102"/>
      <c r="BM19" s="99">
        <v>1</v>
      </c>
      <c r="BN19" s="99">
        <v>1</v>
      </c>
      <c r="BO19" s="99">
        <v>1</v>
      </c>
      <c r="BP19" s="99">
        <v>1</v>
      </c>
      <c r="BQ19" s="99">
        <v>1</v>
      </c>
      <c r="BR19" s="100">
        <v>1</v>
      </c>
      <c r="BS19" s="102"/>
      <c r="BT19" s="98">
        <v>1</v>
      </c>
      <c r="BU19" s="102"/>
      <c r="BV19" s="99">
        <v>1</v>
      </c>
      <c r="BW19" s="98">
        <v>1</v>
      </c>
      <c r="BX19" s="100">
        <v>1</v>
      </c>
      <c r="BY19" s="99">
        <v>1</v>
      </c>
      <c r="BZ19" s="99">
        <v>1</v>
      </c>
      <c r="CA19" s="99">
        <v>1</v>
      </c>
      <c r="CB19" s="101"/>
    </row>
    <row r="20" spans="1:84" ht="25.15" customHeight="1" x14ac:dyDescent="0.25">
      <c r="A20" s="3"/>
      <c r="B20" s="3"/>
      <c r="C20" s="45"/>
      <c r="D20" s="15"/>
      <c r="E20" s="15"/>
      <c r="F20" s="15"/>
      <c r="G20" s="15"/>
      <c r="H20" s="15"/>
      <c r="I20" s="58"/>
      <c r="J20" s="58"/>
      <c r="K20" s="58"/>
      <c r="L20" s="58"/>
      <c r="M20" s="58"/>
      <c r="N20" s="58"/>
      <c r="O20" s="58"/>
      <c r="P20" s="58"/>
      <c r="Q20" s="58"/>
      <c r="R20" s="58"/>
      <c r="S20" s="58"/>
      <c r="T20" s="59"/>
      <c r="U20" s="135" t="s">
        <v>89</v>
      </c>
      <c r="V20" s="126" t="s">
        <v>90</v>
      </c>
      <c r="W20" s="136" t="s">
        <v>91</v>
      </c>
      <c r="X20" s="48"/>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51"/>
      <c r="BQ20" s="51"/>
      <c r="BR20" s="51"/>
      <c r="BS20" s="51"/>
      <c r="BT20" s="51"/>
      <c r="BU20" s="51"/>
      <c r="BV20" s="51"/>
      <c r="BW20" s="51"/>
      <c r="BX20" s="51"/>
      <c r="BY20" s="51"/>
      <c r="BZ20" s="51"/>
      <c r="CA20" s="51"/>
      <c r="CB20" s="51"/>
      <c r="CC20" s="51"/>
      <c r="CD20" s="51"/>
      <c r="CE20" s="51"/>
      <c r="CF20" s="51"/>
    </row>
    <row r="21" spans="1:84" ht="165" x14ac:dyDescent="0.25">
      <c r="A21" s="3"/>
      <c r="B21" s="151"/>
      <c r="C21" s="44" t="s">
        <v>108</v>
      </c>
      <c r="D21" s="14">
        <v>20</v>
      </c>
      <c r="E21" s="14">
        <v>13</v>
      </c>
      <c r="F21" s="14">
        <v>16</v>
      </c>
      <c r="G21" s="14"/>
      <c r="H21" s="14">
        <v>0</v>
      </c>
      <c r="I21" s="95">
        <f>(($D21/(SUM($D$16:$D$30)))*($I$10))-H21</f>
        <v>60.676923076923067</v>
      </c>
      <c r="J21" s="96">
        <v>5</v>
      </c>
      <c r="K21" s="96">
        <v>0</v>
      </c>
      <c r="L21" s="96">
        <v>0</v>
      </c>
      <c r="M21" s="96">
        <v>11</v>
      </c>
      <c r="N21" s="96">
        <v>5</v>
      </c>
      <c r="O21" s="96">
        <v>0</v>
      </c>
      <c r="P21" s="96">
        <v>0</v>
      </c>
      <c r="Q21" s="96">
        <v>0</v>
      </c>
      <c r="R21" s="96">
        <v>0</v>
      </c>
      <c r="S21" s="96">
        <f>(I21-(SUM(J21:R21)))/2</f>
        <v>19.838461538461534</v>
      </c>
      <c r="T21" s="97">
        <f>(I21-(SUM(J21:R21)))/2</f>
        <v>19.838461538461534</v>
      </c>
      <c r="U21" s="116" t="s">
        <v>109</v>
      </c>
      <c r="V21" s="115" t="s">
        <v>110</v>
      </c>
      <c r="W21" s="117" t="s">
        <v>111</v>
      </c>
      <c r="X21" s="123"/>
      <c r="Y21" s="101"/>
      <c r="Z21" s="101"/>
      <c r="AA21" s="102"/>
      <c r="AB21" s="101"/>
      <c r="AC21" s="102"/>
      <c r="AD21" s="99">
        <v>1</v>
      </c>
      <c r="AE21" s="99">
        <v>1</v>
      </c>
      <c r="AF21" s="101"/>
      <c r="AG21" s="101"/>
      <c r="AH21" s="101"/>
      <c r="AI21" s="100">
        <v>1</v>
      </c>
      <c r="AJ21" s="99">
        <v>1</v>
      </c>
      <c r="AK21" s="101"/>
      <c r="AL21" s="101"/>
      <c r="AM21" s="101"/>
      <c r="AN21" s="101"/>
      <c r="AO21" s="101"/>
      <c r="AP21" s="101"/>
      <c r="AQ21" s="101"/>
      <c r="AR21" s="101"/>
      <c r="AS21" s="99">
        <v>1</v>
      </c>
      <c r="AT21" s="98">
        <v>1</v>
      </c>
      <c r="AU21" s="99">
        <v>1</v>
      </c>
      <c r="AV21" s="101"/>
      <c r="AW21" s="99">
        <v>1</v>
      </c>
      <c r="AX21" s="99">
        <v>1</v>
      </c>
      <c r="AY21" s="101"/>
      <c r="AZ21" s="102"/>
      <c r="BA21" s="102"/>
      <c r="BB21" s="102"/>
      <c r="BC21" s="101"/>
      <c r="BD21" s="102"/>
      <c r="BE21" s="102"/>
      <c r="BF21" s="102"/>
      <c r="BG21" s="102"/>
      <c r="BH21" s="99">
        <v>1</v>
      </c>
      <c r="BI21" s="102"/>
      <c r="BJ21" s="99">
        <v>1</v>
      </c>
      <c r="BK21" s="101"/>
      <c r="BL21" s="102"/>
      <c r="BM21" s="99">
        <v>1</v>
      </c>
      <c r="BN21" s="102"/>
      <c r="BO21" s="102"/>
      <c r="BP21" s="99">
        <v>1</v>
      </c>
      <c r="BQ21" s="99">
        <v>1</v>
      </c>
      <c r="BR21" s="99">
        <v>1</v>
      </c>
      <c r="BS21" s="99">
        <v>1</v>
      </c>
      <c r="BT21" s="100">
        <v>1</v>
      </c>
      <c r="BU21" s="102"/>
      <c r="BV21" s="101"/>
      <c r="BW21" s="98">
        <v>1</v>
      </c>
      <c r="BX21" s="103"/>
      <c r="BY21" s="101"/>
      <c r="BZ21" s="102"/>
      <c r="CA21" s="102"/>
      <c r="CB21" s="102"/>
    </row>
    <row r="22" spans="1:84" ht="210" x14ac:dyDescent="0.25">
      <c r="A22" s="3"/>
      <c r="B22" s="151"/>
      <c r="C22" s="44" t="s">
        <v>112</v>
      </c>
      <c r="D22" s="14">
        <v>20</v>
      </c>
      <c r="E22" s="14">
        <v>13</v>
      </c>
      <c r="F22" s="14">
        <v>21</v>
      </c>
      <c r="G22" s="14"/>
      <c r="H22" s="14">
        <v>0</v>
      </c>
      <c r="I22" s="95">
        <f>(($D22/(SUM($D$16:$D$30)))*($I$10))-H22</f>
        <v>60.676923076923067</v>
      </c>
      <c r="J22" s="96">
        <v>0</v>
      </c>
      <c r="K22" s="96">
        <v>0</v>
      </c>
      <c r="L22" s="96">
        <v>4</v>
      </c>
      <c r="M22" s="96">
        <v>41</v>
      </c>
      <c r="N22" s="96">
        <v>0</v>
      </c>
      <c r="O22" s="96">
        <v>0</v>
      </c>
      <c r="P22" s="96">
        <v>0</v>
      </c>
      <c r="Q22" s="96">
        <v>0</v>
      </c>
      <c r="R22" s="96">
        <v>0</v>
      </c>
      <c r="S22" s="96">
        <f>(I22-(SUM(J22:R22)))/2</f>
        <v>7.8384615384615337</v>
      </c>
      <c r="T22" s="97">
        <f>(I22-(SUM(J22:R22)))/2</f>
        <v>7.8384615384615337</v>
      </c>
      <c r="U22" s="116" t="s">
        <v>113</v>
      </c>
      <c r="V22" s="115" t="s">
        <v>114</v>
      </c>
      <c r="W22" s="117" t="s">
        <v>115</v>
      </c>
      <c r="X22" s="124">
        <v>1</v>
      </c>
      <c r="Y22" s="99">
        <v>1</v>
      </c>
      <c r="Z22" s="99">
        <v>1</v>
      </c>
      <c r="AA22" s="99">
        <v>1</v>
      </c>
      <c r="AB22" s="100">
        <v>1</v>
      </c>
      <c r="AC22" s="100">
        <v>1</v>
      </c>
      <c r="AD22" s="100">
        <v>1</v>
      </c>
      <c r="AE22" s="100">
        <v>1</v>
      </c>
      <c r="AF22" s="100">
        <v>1</v>
      </c>
      <c r="AG22" s="99">
        <v>1</v>
      </c>
      <c r="AH22" s="98">
        <v>1</v>
      </c>
      <c r="AI22" s="98">
        <v>1</v>
      </c>
      <c r="AJ22" s="100">
        <v>1</v>
      </c>
      <c r="AK22" s="99">
        <v>1</v>
      </c>
      <c r="AL22" s="98">
        <v>1</v>
      </c>
      <c r="AM22" s="98">
        <v>1</v>
      </c>
      <c r="AN22" s="98">
        <v>1</v>
      </c>
      <c r="AO22" s="98">
        <v>1</v>
      </c>
      <c r="AP22" s="98">
        <v>1</v>
      </c>
      <c r="AQ22" s="98">
        <v>1</v>
      </c>
      <c r="AR22" s="98">
        <v>1</v>
      </c>
      <c r="AS22" s="98">
        <v>1</v>
      </c>
      <c r="AT22" s="102"/>
      <c r="AU22" s="99">
        <v>1</v>
      </c>
      <c r="AV22" s="102"/>
      <c r="AW22" s="102"/>
      <c r="AX22" s="100">
        <v>1</v>
      </c>
      <c r="AY22" s="102"/>
      <c r="AZ22" s="101"/>
      <c r="BA22" s="101"/>
      <c r="BB22" s="99">
        <v>1</v>
      </c>
      <c r="BC22" s="98">
        <v>1</v>
      </c>
      <c r="BD22" s="101"/>
      <c r="BE22" s="99">
        <v>1</v>
      </c>
      <c r="BF22" s="101"/>
      <c r="BG22" s="100">
        <v>1</v>
      </c>
      <c r="BH22" s="99">
        <v>1</v>
      </c>
      <c r="BI22" s="99">
        <v>1</v>
      </c>
      <c r="BJ22" s="99">
        <v>1</v>
      </c>
      <c r="BK22" s="99">
        <v>1</v>
      </c>
      <c r="BL22" s="100">
        <v>1</v>
      </c>
      <c r="BM22" s="99">
        <v>1</v>
      </c>
      <c r="BN22" s="99">
        <v>1</v>
      </c>
      <c r="BO22" s="99">
        <v>1</v>
      </c>
      <c r="BP22" s="99">
        <v>1</v>
      </c>
      <c r="BQ22" s="99">
        <v>1</v>
      </c>
      <c r="BR22" s="99">
        <v>1</v>
      </c>
      <c r="BS22" s="100">
        <v>1</v>
      </c>
      <c r="BT22" s="99">
        <v>1</v>
      </c>
      <c r="BU22" s="102"/>
      <c r="BV22" s="99">
        <v>1</v>
      </c>
      <c r="BW22" s="99">
        <v>1</v>
      </c>
      <c r="BX22" s="99">
        <v>1</v>
      </c>
      <c r="BY22" s="99">
        <v>1</v>
      </c>
      <c r="BZ22" s="99">
        <v>1</v>
      </c>
      <c r="CA22" s="99">
        <v>1</v>
      </c>
      <c r="CB22" s="99">
        <v>1</v>
      </c>
    </row>
    <row r="23" spans="1:84" ht="109.15" customHeight="1" x14ac:dyDescent="0.25">
      <c r="A23" s="3"/>
      <c r="B23" s="151"/>
      <c r="C23" s="44" t="s">
        <v>116</v>
      </c>
      <c r="D23" s="14">
        <v>20</v>
      </c>
      <c r="E23" s="14">
        <v>14</v>
      </c>
      <c r="F23" s="14">
        <v>18</v>
      </c>
      <c r="G23" s="14"/>
      <c r="H23" s="14">
        <v>0</v>
      </c>
      <c r="I23" s="95">
        <f>(($D23/(SUM($D$16:$D$30)))*($I$10))-H23</f>
        <v>60.676923076923067</v>
      </c>
      <c r="J23" s="96">
        <v>0</v>
      </c>
      <c r="K23" s="96">
        <v>0</v>
      </c>
      <c r="L23" s="96">
        <v>0</v>
      </c>
      <c r="M23" s="96">
        <v>24</v>
      </c>
      <c r="N23" s="96">
        <v>0</v>
      </c>
      <c r="O23" s="96">
        <v>0</v>
      </c>
      <c r="P23" s="96">
        <v>0</v>
      </c>
      <c r="Q23" s="96">
        <v>0</v>
      </c>
      <c r="R23" s="96">
        <v>0</v>
      </c>
      <c r="S23" s="96">
        <f t="shared" ref="S23" si="2">(I23-(SUM(J23:R23)))/2</f>
        <v>18.338461538461534</v>
      </c>
      <c r="T23" s="97">
        <f t="shared" ref="T23" si="3">(I23-(SUM(J23:R23)))/2</f>
        <v>18.338461538461534</v>
      </c>
      <c r="U23" s="116" t="s">
        <v>117</v>
      </c>
      <c r="V23" s="115" t="s">
        <v>118</v>
      </c>
      <c r="W23" s="117" t="s">
        <v>119</v>
      </c>
      <c r="X23" s="123"/>
      <c r="Y23" s="104">
        <v>1</v>
      </c>
      <c r="Z23" s="102"/>
      <c r="AA23" s="101"/>
      <c r="AB23" s="101"/>
      <c r="AC23" s="98">
        <v>1</v>
      </c>
      <c r="AD23" s="98">
        <v>1</v>
      </c>
      <c r="AE23" s="98">
        <v>1</v>
      </c>
      <c r="AF23" s="98">
        <v>1</v>
      </c>
      <c r="AG23" s="102"/>
      <c r="AH23" s="98">
        <v>1</v>
      </c>
      <c r="AI23" s="98">
        <v>1</v>
      </c>
      <c r="AJ23" s="102"/>
      <c r="AK23" s="102"/>
      <c r="AL23" s="102"/>
      <c r="AM23" s="98">
        <v>1</v>
      </c>
      <c r="AN23" s="98">
        <v>1</v>
      </c>
      <c r="AO23" s="102"/>
      <c r="AP23" s="102"/>
      <c r="AQ23" s="101"/>
      <c r="AR23" s="100">
        <v>1</v>
      </c>
      <c r="AS23" s="101"/>
      <c r="AT23" s="102"/>
      <c r="AU23" s="102"/>
      <c r="AV23" s="102"/>
      <c r="AW23" s="102"/>
      <c r="AX23" s="102"/>
      <c r="AY23" s="102"/>
      <c r="AZ23" s="102"/>
      <c r="BA23" s="102"/>
      <c r="BB23" s="102"/>
      <c r="BC23" s="102"/>
      <c r="BD23" s="98">
        <v>1</v>
      </c>
      <c r="BE23" s="98">
        <v>1</v>
      </c>
      <c r="BF23" s="101"/>
      <c r="BG23" s="102"/>
      <c r="BH23" s="102"/>
      <c r="BI23" s="101"/>
      <c r="BJ23" s="101"/>
      <c r="BK23" s="98">
        <v>1</v>
      </c>
      <c r="BL23" s="98">
        <v>1</v>
      </c>
      <c r="BM23" s="102"/>
      <c r="BN23" s="102"/>
      <c r="BO23" s="102"/>
      <c r="BP23" s="102"/>
      <c r="BQ23" s="102"/>
      <c r="BR23" s="102"/>
      <c r="BS23" s="102"/>
      <c r="BT23" s="102"/>
      <c r="BU23" s="102"/>
      <c r="BV23" s="98">
        <v>1</v>
      </c>
      <c r="BW23" s="98">
        <v>1</v>
      </c>
      <c r="BX23" s="98">
        <v>1</v>
      </c>
      <c r="BY23" s="98">
        <v>1</v>
      </c>
      <c r="BZ23" s="98">
        <v>1</v>
      </c>
      <c r="CA23" s="98">
        <v>1</v>
      </c>
      <c r="CB23" s="101"/>
    </row>
    <row r="24" spans="1:84" ht="109.15" customHeight="1" x14ac:dyDescent="0.25">
      <c r="A24" s="3"/>
      <c r="B24" s="151"/>
      <c r="C24" s="44" t="s">
        <v>120</v>
      </c>
      <c r="D24" s="14">
        <v>20</v>
      </c>
      <c r="E24" s="14">
        <v>14</v>
      </c>
      <c r="F24" s="14">
        <v>19</v>
      </c>
      <c r="G24" s="14"/>
      <c r="H24" s="14">
        <v>0</v>
      </c>
      <c r="I24" s="95">
        <f>(($D24/(SUM($D$16:$D$30)))*($I$10))-H24</f>
        <v>60.676923076923067</v>
      </c>
      <c r="J24" s="96">
        <v>0</v>
      </c>
      <c r="K24" s="96">
        <v>0</v>
      </c>
      <c r="L24" s="96">
        <v>0</v>
      </c>
      <c r="M24" s="96">
        <v>15</v>
      </c>
      <c r="N24" s="96">
        <v>9</v>
      </c>
      <c r="O24" s="96">
        <v>0</v>
      </c>
      <c r="P24" s="96">
        <v>0</v>
      </c>
      <c r="Q24" s="96">
        <v>0</v>
      </c>
      <c r="R24" s="96">
        <v>0</v>
      </c>
      <c r="S24" s="96">
        <f>(I24-(SUM(J24:R24)))/2</f>
        <v>18.338461538461534</v>
      </c>
      <c r="T24" s="97">
        <f>(I24-(SUM(J24:R24)))/2</f>
        <v>18.338461538461534</v>
      </c>
      <c r="U24" s="118" t="s">
        <v>121</v>
      </c>
      <c r="V24" s="119" t="s">
        <v>122</v>
      </c>
      <c r="W24" s="120" t="s">
        <v>123</v>
      </c>
      <c r="X24" s="122">
        <v>1</v>
      </c>
      <c r="Y24" s="98">
        <v>1</v>
      </c>
      <c r="Z24" s="102"/>
      <c r="AA24" s="102"/>
      <c r="AB24" s="101"/>
      <c r="AC24" s="101"/>
      <c r="AD24" s="101"/>
      <c r="AE24" s="102"/>
      <c r="AF24" s="102"/>
      <c r="AG24" s="102"/>
      <c r="AH24" s="102"/>
      <c r="AI24" s="102"/>
      <c r="AJ24" s="102"/>
      <c r="AK24" s="102"/>
      <c r="AL24" s="102"/>
      <c r="AM24" s="101"/>
      <c r="AN24" s="102"/>
      <c r="AO24" s="102"/>
      <c r="AP24" s="102"/>
      <c r="AQ24" s="102"/>
      <c r="AR24" s="102"/>
      <c r="AS24" s="101"/>
      <c r="AT24" s="98">
        <v>1</v>
      </c>
      <c r="AU24" s="99">
        <v>1</v>
      </c>
      <c r="AV24" s="99">
        <v>1</v>
      </c>
      <c r="AW24" s="102"/>
      <c r="AX24" s="101"/>
      <c r="AY24" s="102"/>
      <c r="AZ24" s="101"/>
      <c r="BA24" s="102"/>
      <c r="BB24" s="102"/>
      <c r="BC24" s="102"/>
      <c r="BD24" s="102"/>
      <c r="BE24" s="102"/>
      <c r="BF24" s="100">
        <v>1</v>
      </c>
      <c r="BG24" s="102"/>
      <c r="BH24" s="102"/>
      <c r="BI24" s="101"/>
      <c r="BJ24" s="101"/>
      <c r="BK24" s="102"/>
      <c r="BL24" s="102"/>
      <c r="BM24" s="102"/>
      <c r="BN24" s="102"/>
      <c r="BO24" s="102"/>
      <c r="BP24" s="102"/>
      <c r="BQ24" s="102"/>
      <c r="BR24" s="102"/>
      <c r="BS24" s="102"/>
      <c r="BT24" s="99">
        <v>1</v>
      </c>
      <c r="BU24" s="102"/>
      <c r="BV24" s="102"/>
      <c r="BW24" s="102"/>
      <c r="BX24" s="102"/>
      <c r="BY24" s="102"/>
      <c r="BZ24" s="102"/>
      <c r="CA24" s="102"/>
      <c r="CB24" s="102"/>
    </row>
    <row r="25" spans="1:84" ht="20.65" customHeight="1" x14ac:dyDescent="0.25">
      <c r="A25" s="3"/>
      <c r="B25" s="3"/>
      <c r="C25" s="45"/>
      <c r="D25" s="15"/>
      <c r="E25" s="15"/>
      <c r="F25" s="15"/>
      <c r="G25" s="15"/>
      <c r="H25" s="15"/>
      <c r="I25" s="58"/>
      <c r="J25" s="58"/>
      <c r="K25" s="58"/>
      <c r="L25" s="58"/>
      <c r="M25" s="58"/>
      <c r="N25" s="58"/>
      <c r="O25" s="58"/>
      <c r="P25" s="58"/>
      <c r="Q25" s="58"/>
      <c r="R25" s="58"/>
      <c r="S25" s="58"/>
      <c r="T25" s="59"/>
      <c r="U25" s="125" t="s">
        <v>89</v>
      </c>
      <c r="V25" s="126" t="s">
        <v>90</v>
      </c>
      <c r="W25" s="126" t="s">
        <v>91</v>
      </c>
      <c r="X25" s="50"/>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row>
    <row r="26" spans="1:84" ht="246.75" customHeight="1" x14ac:dyDescent="0.25">
      <c r="A26" s="3"/>
      <c r="B26" s="151" t="s">
        <v>124</v>
      </c>
      <c r="C26" s="87" t="s">
        <v>125</v>
      </c>
      <c r="D26" s="14">
        <v>20</v>
      </c>
      <c r="E26" s="14">
        <v>22</v>
      </c>
      <c r="F26" s="14">
        <v>32</v>
      </c>
      <c r="G26" s="14"/>
      <c r="H26" s="14">
        <v>0</v>
      </c>
      <c r="I26" s="95">
        <f>(($D26/(SUM($D$16:$D$30)))*($I$10))-H26</f>
        <v>60.676923076923067</v>
      </c>
      <c r="J26" s="108">
        <v>4</v>
      </c>
      <c r="K26" s="108">
        <v>8</v>
      </c>
      <c r="L26" s="109">
        <v>0</v>
      </c>
      <c r="M26" s="109">
        <v>13</v>
      </c>
      <c r="N26" s="108">
        <v>0</v>
      </c>
      <c r="O26" s="110">
        <v>0</v>
      </c>
      <c r="P26" s="110">
        <v>0</v>
      </c>
      <c r="Q26" s="110">
        <v>0</v>
      </c>
      <c r="R26" s="110">
        <v>0</v>
      </c>
      <c r="S26" s="96">
        <f>(I26-(SUM(J26:R26)))/2</f>
        <v>17.838461538461534</v>
      </c>
      <c r="T26" s="97">
        <f>(I26-(SUM(J26:R26)))/2</f>
        <v>17.838461538461534</v>
      </c>
      <c r="U26" s="137" t="s">
        <v>126</v>
      </c>
      <c r="V26" s="138" t="s">
        <v>127</v>
      </c>
      <c r="W26" s="139" t="s">
        <v>128</v>
      </c>
      <c r="X26" s="124">
        <v>1</v>
      </c>
      <c r="Y26" s="99">
        <v>1</v>
      </c>
      <c r="Z26" s="99">
        <v>1</v>
      </c>
      <c r="AA26" s="99">
        <v>1</v>
      </c>
      <c r="AB26" s="100">
        <v>1</v>
      </c>
      <c r="AC26" s="100">
        <v>1</v>
      </c>
      <c r="AD26" s="100">
        <v>1</v>
      </c>
      <c r="AE26" s="100">
        <v>1</v>
      </c>
      <c r="AF26" s="100">
        <v>1</v>
      </c>
      <c r="AG26" s="99">
        <v>1</v>
      </c>
      <c r="AH26" s="98">
        <v>1</v>
      </c>
      <c r="AI26" s="98">
        <v>1</v>
      </c>
      <c r="AJ26" s="100">
        <v>1</v>
      </c>
      <c r="AK26" s="99">
        <v>1</v>
      </c>
      <c r="AL26" s="98">
        <v>1</v>
      </c>
      <c r="AM26" s="98">
        <v>1</v>
      </c>
      <c r="AN26" s="98">
        <v>1</v>
      </c>
      <c r="AO26" s="98">
        <v>1</v>
      </c>
      <c r="AP26" s="98">
        <v>1</v>
      </c>
      <c r="AQ26" s="98">
        <v>1</v>
      </c>
      <c r="AR26" s="98">
        <v>1</v>
      </c>
      <c r="AS26" s="98">
        <v>1</v>
      </c>
      <c r="AT26" s="102"/>
      <c r="AU26" s="99">
        <v>1</v>
      </c>
      <c r="AV26" s="102"/>
      <c r="AW26" s="102"/>
      <c r="AX26" s="100">
        <v>1</v>
      </c>
      <c r="AY26" s="102"/>
      <c r="AZ26" s="101"/>
      <c r="BA26" s="101"/>
      <c r="BB26" s="99">
        <v>1</v>
      </c>
      <c r="BC26" s="98">
        <v>1</v>
      </c>
      <c r="BD26" s="101"/>
      <c r="BE26" s="99">
        <v>1</v>
      </c>
      <c r="BF26" s="101"/>
      <c r="BG26" s="100">
        <v>1</v>
      </c>
      <c r="BH26" s="99">
        <v>1</v>
      </c>
      <c r="BI26" s="99">
        <v>1</v>
      </c>
      <c r="BJ26" s="99">
        <v>1</v>
      </c>
      <c r="BK26" s="99">
        <v>1</v>
      </c>
      <c r="BL26" s="100">
        <v>1</v>
      </c>
      <c r="BM26" s="99">
        <v>1</v>
      </c>
      <c r="BN26" s="99">
        <v>1</v>
      </c>
      <c r="BO26" s="99">
        <v>1</v>
      </c>
      <c r="BP26" s="99">
        <v>1</v>
      </c>
      <c r="BQ26" s="99">
        <v>1</v>
      </c>
      <c r="BR26" s="99">
        <v>1</v>
      </c>
      <c r="BS26" s="100">
        <v>1</v>
      </c>
      <c r="BT26" s="99">
        <v>1</v>
      </c>
      <c r="BU26" s="102"/>
      <c r="BV26" s="101"/>
      <c r="BW26" s="101"/>
      <c r="BX26" s="102"/>
      <c r="BY26" s="101"/>
      <c r="BZ26" s="101"/>
      <c r="CA26" s="101"/>
      <c r="CB26" s="102"/>
    </row>
    <row r="27" spans="1:84" ht="109.15" customHeight="1" x14ac:dyDescent="0.25">
      <c r="A27" s="3"/>
      <c r="B27" s="151"/>
      <c r="C27" s="87" t="s">
        <v>129</v>
      </c>
      <c r="D27" s="14">
        <v>20</v>
      </c>
      <c r="E27" s="86">
        <v>25</v>
      </c>
      <c r="F27" s="86">
        <v>31</v>
      </c>
      <c r="G27" s="14"/>
      <c r="H27" s="14">
        <v>0</v>
      </c>
      <c r="I27" s="95">
        <f>(($D27/(SUM($D$16:$D$30)))*($I$10))-H27</f>
        <v>60.676923076923067</v>
      </c>
      <c r="J27" s="111">
        <v>0</v>
      </c>
      <c r="K27" s="111">
        <v>1.5</v>
      </c>
      <c r="L27" s="112">
        <v>0</v>
      </c>
      <c r="M27" s="112">
        <v>17.5</v>
      </c>
      <c r="N27" s="111">
        <v>2</v>
      </c>
      <c r="O27" s="110">
        <v>0</v>
      </c>
      <c r="P27" s="110">
        <v>0</v>
      </c>
      <c r="Q27" s="110">
        <v>0</v>
      </c>
      <c r="R27" s="110">
        <v>0</v>
      </c>
      <c r="S27" s="96">
        <f>(I27-(SUM(J27:R27)))/2</f>
        <v>19.838461538461534</v>
      </c>
      <c r="T27" s="97">
        <f>(I27-(SUM(J27:R27)))/2</f>
        <v>19.838461538461534</v>
      </c>
      <c r="U27" s="140" t="s">
        <v>130</v>
      </c>
      <c r="V27" s="141" t="s">
        <v>131</v>
      </c>
      <c r="W27" s="143" t="s">
        <v>132</v>
      </c>
      <c r="X27" s="122">
        <v>1</v>
      </c>
      <c r="Y27" s="99">
        <v>1</v>
      </c>
      <c r="Z27" s="101"/>
      <c r="AA27" s="101"/>
      <c r="AB27" s="102"/>
      <c r="AC27" s="101"/>
      <c r="AD27" s="102"/>
      <c r="AE27" s="102"/>
      <c r="AF27" s="100">
        <v>1</v>
      </c>
      <c r="AG27" s="102"/>
      <c r="AH27" s="102"/>
      <c r="AI27" s="102"/>
      <c r="AJ27" s="102"/>
      <c r="AK27" s="102"/>
      <c r="AL27" s="100">
        <v>1</v>
      </c>
      <c r="AM27" s="99">
        <v>1</v>
      </c>
      <c r="AN27" s="99">
        <v>1</v>
      </c>
      <c r="AO27" s="99">
        <v>1</v>
      </c>
      <c r="AP27" s="99">
        <v>1</v>
      </c>
      <c r="AQ27" s="100">
        <v>1</v>
      </c>
      <c r="AR27" s="100">
        <v>1</v>
      </c>
      <c r="AS27" s="101"/>
      <c r="AT27" s="99">
        <v>1</v>
      </c>
      <c r="AU27" s="100">
        <v>1</v>
      </c>
      <c r="AV27" s="99">
        <v>1</v>
      </c>
      <c r="AW27" s="99">
        <v>1</v>
      </c>
      <c r="AX27" s="102"/>
      <c r="AY27" s="102"/>
      <c r="AZ27" s="102"/>
      <c r="BA27" s="102"/>
      <c r="BB27" s="100">
        <v>1</v>
      </c>
      <c r="BC27" s="100">
        <v>1</v>
      </c>
      <c r="BD27" s="100">
        <v>1</v>
      </c>
      <c r="BE27" s="98">
        <v>1</v>
      </c>
      <c r="BF27" s="99">
        <v>1</v>
      </c>
      <c r="BG27" s="99">
        <v>1</v>
      </c>
      <c r="BH27" s="101"/>
      <c r="BI27" s="102"/>
      <c r="BJ27" s="102"/>
      <c r="BK27" s="102"/>
      <c r="BL27" s="99">
        <v>1</v>
      </c>
      <c r="BM27" s="99">
        <v>1</v>
      </c>
      <c r="BN27" s="99">
        <v>1</v>
      </c>
      <c r="BO27" s="101"/>
      <c r="BP27" s="102"/>
      <c r="BQ27" s="99">
        <v>1</v>
      </c>
      <c r="BR27" s="99">
        <v>1</v>
      </c>
      <c r="BS27" s="99">
        <v>1</v>
      </c>
      <c r="BT27" s="99">
        <v>1</v>
      </c>
      <c r="BU27" s="105"/>
      <c r="BV27" s="99">
        <v>1</v>
      </c>
      <c r="BW27" s="99">
        <v>1</v>
      </c>
      <c r="BX27" s="99">
        <v>1</v>
      </c>
      <c r="BY27" s="99">
        <v>1</v>
      </c>
      <c r="BZ27" s="99">
        <v>1</v>
      </c>
      <c r="CA27" s="99">
        <v>1</v>
      </c>
      <c r="CB27" s="98">
        <v>1</v>
      </c>
    </row>
    <row r="28" spans="1:84" ht="109.15" customHeight="1" x14ac:dyDescent="0.25">
      <c r="A28" s="3"/>
      <c r="B28" s="151"/>
      <c r="C28" s="87" t="s">
        <v>133</v>
      </c>
      <c r="D28" s="14">
        <v>20</v>
      </c>
      <c r="E28" s="14">
        <v>25</v>
      </c>
      <c r="F28" s="14">
        <v>32</v>
      </c>
      <c r="G28" s="14"/>
      <c r="H28" s="14">
        <v>0</v>
      </c>
      <c r="I28" s="95">
        <f>(($D28/(SUM($D$16:$D$30)))*($I$10))-H28</f>
        <v>60.676923076923067</v>
      </c>
      <c r="J28" s="113">
        <v>0</v>
      </c>
      <c r="K28" s="113">
        <v>0</v>
      </c>
      <c r="L28" s="113">
        <v>0</v>
      </c>
      <c r="M28" s="113">
        <v>18</v>
      </c>
      <c r="N28" s="113">
        <v>0</v>
      </c>
      <c r="O28" s="113">
        <v>0</v>
      </c>
      <c r="P28" s="113">
        <v>0</v>
      </c>
      <c r="Q28" s="113">
        <v>0</v>
      </c>
      <c r="R28" s="110">
        <v>0</v>
      </c>
      <c r="S28" s="96">
        <f>(I28-(SUM(J28:R28)))/2</f>
        <v>21.338461538461534</v>
      </c>
      <c r="T28" s="97">
        <f>(I28-(SUM(J28:R28)))/2</f>
        <v>21.338461538461534</v>
      </c>
      <c r="U28" s="140" t="s">
        <v>134</v>
      </c>
      <c r="V28" s="141" t="s">
        <v>135</v>
      </c>
      <c r="W28" s="142" t="s">
        <v>136</v>
      </c>
      <c r="X28" s="121">
        <v>1</v>
      </c>
      <c r="Y28" s="104">
        <v>1</v>
      </c>
      <c r="Z28" s="101"/>
      <c r="AA28" s="102"/>
      <c r="AB28" s="102"/>
      <c r="AC28" s="104">
        <v>1</v>
      </c>
      <c r="AD28" s="101"/>
      <c r="AE28" s="102"/>
      <c r="AF28" s="100">
        <v>1</v>
      </c>
      <c r="AG28" s="102"/>
      <c r="AH28" s="102"/>
      <c r="AI28" s="102"/>
      <c r="AJ28" s="102"/>
      <c r="AK28" s="102"/>
      <c r="AL28" s="100">
        <v>1</v>
      </c>
      <c r="AM28" s="99">
        <v>1</v>
      </c>
      <c r="AN28" s="100">
        <v>1</v>
      </c>
      <c r="AO28" s="99">
        <v>1</v>
      </c>
      <c r="AP28" s="99">
        <v>1</v>
      </c>
      <c r="AQ28" s="99">
        <v>1</v>
      </c>
      <c r="AR28" s="99">
        <v>1</v>
      </c>
      <c r="AS28" s="101"/>
      <c r="AT28" s="99">
        <v>1</v>
      </c>
      <c r="AU28" s="99">
        <v>1</v>
      </c>
      <c r="AV28" s="99">
        <v>1</v>
      </c>
      <c r="AW28" s="99">
        <v>1</v>
      </c>
      <c r="AX28" s="100">
        <v>1</v>
      </c>
      <c r="AY28" s="101"/>
      <c r="AZ28" s="101"/>
      <c r="BA28" s="102"/>
      <c r="BB28" s="102"/>
      <c r="BC28" s="100">
        <v>1</v>
      </c>
      <c r="BD28" s="99">
        <v>1</v>
      </c>
      <c r="BE28" s="99">
        <v>1</v>
      </c>
      <c r="BF28" s="99">
        <v>1</v>
      </c>
      <c r="BG28" s="99">
        <v>1</v>
      </c>
      <c r="BH28" s="102"/>
      <c r="BI28" s="101"/>
      <c r="BJ28" s="102"/>
      <c r="BK28" s="101"/>
      <c r="BL28" s="98">
        <v>1</v>
      </c>
      <c r="BM28" s="103"/>
      <c r="BN28" s="100">
        <v>1</v>
      </c>
      <c r="BO28" s="102"/>
      <c r="BP28" s="101"/>
      <c r="BQ28" s="102"/>
      <c r="BR28" s="100">
        <v>1</v>
      </c>
      <c r="BS28" s="100">
        <v>1</v>
      </c>
      <c r="BT28" s="101"/>
      <c r="BU28" s="101"/>
      <c r="BV28" s="100">
        <v>1</v>
      </c>
      <c r="BW28" s="100">
        <v>1</v>
      </c>
      <c r="BX28" s="101"/>
      <c r="BY28" s="99">
        <v>1</v>
      </c>
      <c r="BZ28" s="99">
        <v>1</v>
      </c>
      <c r="CA28" s="99">
        <v>1</v>
      </c>
      <c r="CB28" s="99">
        <v>1</v>
      </c>
    </row>
    <row r="29" spans="1:84" ht="109.15" customHeight="1" x14ac:dyDescent="0.25">
      <c r="A29" s="3"/>
      <c r="B29" s="151"/>
      <c r="C29" s="87" t="s">
        <v>137</v>
      </c>
      <c r="D29" s="14">
        <v>20</v>
      </c>
      <c r="E29" s="14">
        <v>25</v>
      </c>
      <c r="F29" s="14">
        <v>33</v>
      </c>
      <c r="G29" s="14"/>
      <c r="H29" s="14">
        <v>0</v>
      </c>
      <c r="I29" s="95">
        <f>(($D29/(SUM($D$16:$D$30)))*($I$10))-H29</f>
        <v>60.676923076923067</v>
      </c>
      <c r="J29" s="111">
        <v>0</v>
      </c>
      <c r="K29" s="111">
        <v>0</v>
      </c>
      <c r="L29" s="112">
        <v>0</v>
      </c>
      <c r="M29" s="112">
        <v>23</v>
      </c>
      <c r="N29" s="111">
        <v>0</v>
      </c>
      <c r="O29" s="110">
        <v>0</v>
      </c>
      <c r="P29" s="110">
        <v>0</v>
      </c>
      <c r="Q29" s="110">
        <v>0</v>
      </c>
      <c r="R29" s="110">
        <v>0</v>
      </c>
      <c r="S29" s="96">
        <f t="shared" ref="S29" si="4">(I29-(SUM(J29:R29)))/2</f>
        <v>18.838461538461534</v>
      </c>
      <c r="T29" s="97">
        <f t="shared" ref="T29" si="5">(I29-(SUM(J29:R29)))/2</f>
        <v>18.838461538461534</v>
      </c>
      <c r="U29" s="140" t="s">
        <v>138</v>
      </c>
      <c r="V29" s="141" t="s">
        <v>139</v>
      </c>
      <c r="W29" s="143" t="s">
        <v>136</v>
      </c>
      <c r="X29" s="122">
        <v>1</v>
      </c>
      <c r="Y29" s="99">
        <v>1</v>
      </c>
      <c r="Z29" s="101"/>
      <c r="AA29" s="98">
        <v>1</v>
      </c>
      <c r="AB29" s="98">
        <v>1</v>
      </c>
      <c r="AC29" s="99">
        <v>1</v>
      </c>
      <c r="AD29" s="102"/>
      <c r="AE29" s="102"/>
      <c r="AF29" s="99">
        <v>1</v>
      </c>
      <c r="AG29" s="101"/>
      <c r="AH29" s="101"/>
      <c r="AI29" s="101"/>
      <c r="AJ29" s="102"/>
      <c r="AK29" s="100">
        <v>1</v>
      </c>
      <c r="AL29" s="99">
        <v>1</v>
      </c>
      <c r="AM29" s="99">
        <v>1</v>
      </c>
      <c r="AN29" s="99">
        <v>1</v>
      </c>
      <c r="AO29" s="99">
        <v>1</v>
      </c>
      <c r="AP29" s="99">
        <v>1</v>
      </c>
      <c r="AQ29" s="99">
        <v>1</v>
      </c>
      <c r="AR29" s="101"/>
      <c r="AS29" s="102"/>
      <c r="AT29" s="101"/>
      <c r="AU29" s="100">
        <v>1</v>
      </c>
      <c r="AV29" s="101"/>
      <c r="AW29" s="101"/>
      <c r="AX29" s="102"/>
      <c r="AY29" s="101"/>
      <c r="AZ29" s="102"/>
      <c r="BA29" s="102"/>
      <c r="BB29" s="102"/>
      <c r="BC29" s="101"/>
      <c r="BD29" s="98">
        <v>1</v>
      </c>
      <c r="BE29" s="99">
        <v>1</v>
      </c>
      <c r="BF29" s="99">
        <v>1</v>
      </c>
      <c r="BG29" s="99">
        <v>1</v>
      </c>
      <c r="BH29" s="101"/>
      <c r="BI29" s="102"/>
      <c r="BJ29" s="102"/>
      <c r="BK29" s="100">
        <v>1</v>
      </c>
      <c r="BL29" s="99">
        <v>1</v>
      </c>
      <c r="BM29" s="99">
        <v>1</v>
      </c>
      <c r="BN29" s="99">
        <v>1</v>
      </c>
      <c r="BO29" s="101"/>
      <c r="BP29" s="102"/>
      <c r="BQ29" s="101"/>
      <c r="BR29" s="102"/>
      <c r="BS29" s="99">
        <v>1</v>
      </c>
      <c r="BT29" s="99">
        <v>1</v>
      </c>
      <c r="BU29" s="101"/>
      <c r="BV29" s="99">
        <v>1</v>
      </c>
      <c r="BW29" s="99">
        <v>1</v>
      </c>
      <c r="BX29" s="99">
        <v>1</v>
      </c>
      <c r="BY29" s="99">
        <v>1</v>
      </c>
      <c r="BZ29" s="99">
        <v>1</v>
      </c>
      <c r="CA29" s="99">
        <v>1</v>
      </c>
      <c r="CB29" s="99">
        <v>1</v>
      </c>
    </row>
    <row r="30" spans="1:84" ht="109.15" customHeight="1" x14ac:dyDescent="0.25">
      <c r="A30" s="3"/>
      <c r="B30" s="151"/>
      <c r="C30" s="87" t="s">
        <v>140</v>
      </c>
      <c r="D30" s="14">
        <v>20</v>
      </c>
      <c r="E30" s="14">
        <v>30</v>
      </c>
      <c r="F30" s="14">
        <v>33</v>
      </c>
      <c r="G30" s="14"/>
      <c r="H30" s="14">
        <v>0</v>
      </c>
      <c r="I30" s="95">
        <f>(($D30/(SUM($D$16:$D$30)))*($I$10))-H30</f>
        <v>60.676923076923067</v>
      </c>
      <c r="J30" s="111">
        <v>0</v>
      </c>
      <c r="K30" s="111">
        <v>6</v>
      </c>
      <c r="L30" s="112">
        <v>0</v>
      </c>
      <c r="M30" s="112">
        <v>10</v>
      </c>
      <c r="N30" s="111">
        <v>0</v>
      </c>
      <c r="O30" s="110">
        <v>0</v>
      </c>
      <c r="P30" s="110">
        <v>0</v>
      </c>
      <c r="Q30" s="110">
        <v>0</v>
      </c>
      <c r="R30" s="110">
        <v>0</v>
      </c>
      <c r="S30" s="96">
        <f t="shared" ref="S30" si="6">(I30-(SUM(J30:R30)))/2</f>
        <v>22.338461538461534</v>
      </c>
      <c r="T30" s="97">
        <f t="shared" ref="T30" si="7">(I30-(SUM(J30:R30)))/2</f>
        <v>22.338461538461534</v>
      </c>
      <c r="U30" s="144" t="s">
        <v>141</v>
      </c>
      <c r="V30" s="145" t="s">
        <v>142</v>
      </c>
      <c r="W30" s="146" t="s">
        <v>143</v>
      </c>
      <c r="X30" s="124">
        <v>1</v>
      </c>
      <c r="Y30" s="99">
        <v>1</v>
      </c>
      <c r="Z30" s="99">
        <v>1</v>
      </c>
      <c r="AA30" s="99">
        <v>1</v>
      </c>
      <c r="AB30" s="99">
        <v>1</v>
      </c>
      <c r="AC30" s="99">
        <v>1</v>
      </c>
      <c r="AD30" s="99">
        <v>1</v>
      </c>
      <c r="AE30" s="99">
        <v>1</v>
      </c>
      <c r="AF30" s="99">
        <v>1</v>
      </c>
      <c r="AG30" s="99">
        <v>1</v>
      </c>
      <c r="AH30" s="99">
        <v>1</v>
      </c>
      <c r="AI30" s="99">
        <v>1</v>
      </c>
      <c r="AJ30" s="99">
        <v>1</v>
      </c>
      <c r="AK30" s="99">
        <v>1</v>
      </c>
      <c r="AL30" s="99">
        <v>1</v>
      </c>
      <c r="AM30" s="99">
        <v>1</v>
      </c>
      <c r="AN30" s="99">
        <v>1</v>
      </c>
      <c r="AO30" s="99">
        <v>1</v>
      </c>
      <c r="AP30" s="99">
        <v>1</v>
      </c>
      <c r="AQ30" s="99">
        <v>1</v>
      </c>
      <c r="AR30" s="99">
        <v>1</v>
      </c>
      <c r="AS30" s="99">
        <v>1</v>
      </c>
      <c r="AT30" s="99">
        <v>1</v>
      </c>
      <c r="AU30" s="99">
        <v>1</v>
      </c>
      <c r="AV30" s="99">
        <v>1</v>
      </c>
      <c r="AW30" s="99">
        <v>1</v>
      </c>
      <c r="AX30" s="99">
        <v>1</v>
      </c>
      <c r="AY30" s="101"/>
      <c r="AZ30" s="101"/>
      <c r="BA30" s="101"/>
      <c r="BB30" s="99">
        <v>1</v>
      </c>
      <c r="BC30" s="99">
        <v>1</v>
      </c>
      <c r="BD30" s="99">
        <v>1</v>
      </c>
      <c r="BE30" s="99">
        <v>1</v>
      </c>
      <c r="BF30" s="99">
        <v>1</v>
      </c>
      <c r="BG30" s="99">
        <v>1</v>
      </c>
      <c r="BH30" s="99">
        <v>1</v>
      </c>
      <c r="BI30" s="99">
        <v>1</v>
      </c>
      <c r="BJ30" s="99">
        <v>1</v>
      </c>
      <c r="BK30" s="99">
        <v>1</v>
      </c>
      <c r="BL30" s="99">
        <v>1</v>
      </c>
      <c r="BM30" s="99">
        <v>1</v>
      </c>
      <c r="BN30" s="99">
        <v>1</v>
      </c>
      <c r="BO30" s="99">
        <v>1</v>
      </c>
      <c r="BP30" s="99">
        <v>1</v>
      </c>
      <c r="BQ30" s="99">
        <v>1</v>
      </c>
      <c r="BR30" s="99">
        <v>1</v>
      </c>
      <c r="BS30" s="99">
        <v>1</v>
      </c>
      <c r="BT30" s="99">
        <v>1</v>
      </c>
      <c r="BU30" s="101"/>
      <c r="BV30" s="99">
        <v>1</v>
      </c>
      <c r="BW30" s="99">
        <v>1</v>
      </c>
      <c r="BX30" s="99">
        <v>1</v>
      </c>
      <c r="BY30" s="99">
        <v>1</v>
      </c>
      <c r="BZ30" s="99">
        <v>1</v>
      </c>
      <c r="CA30" s="99">
        <v>1</v>
      </c>
      <c r="CB30" s="99" t="s">
        <v>144</v>
      </c>
    </row>
    <row r="31" spans="1:84" ht="54" customHeight="1" x14ac:dyDescent="0.25">
      <c r="A31" s="3"/>
      <c r="B31" s="3"/>
      <c r="C31" s="83"/>
      <c r="D31" s="83"/>
      <c r="E31" s="83"/>
      <c r="F31" s="83"/>
      <c r="G31" s="83"/>
      <c r="H31" s="90">
        <f t="shared" ref="H31:T31" si="8">SUM(H16:H30)</f>
        <v>0</v>
      </c>
      <c r="I31" s="91">
        <f t="shared" si="8"/>
        <v>788.80000000000007</v>
      </c>
      <c r="J31" s="91">
        <f t="shared" si="8"/>
        <v>17.5</v>
      </c>
      <c r="K31" s="91">
        <f t="shared" si="8"/>
        <v>31</v>
      </c>
      <c r="L31" s="91">
        <f t="shared" si="8"/>
        <v>8</v>
      </c>
      <c r="M31" s="91">
        <f t="shared" si="8"/>
        <v>268</v>
      </c>
      <c r="N31" s="91">
        <f t="shared" si="8"/>
        <v>27.5</v>
      </c>
      <c r="O31" s="91">
        <f t="shared" si="8"/>
        <v>0</v>
      </c>
      <c r="P31" s="91">
        <f t="shared" si="8"/>
        <v>0</v>
      </c>
      <c r="Q31" s="91">
        <f t="shared" si="8"/>
        <v>0</v>
      </c>
      <c r="R31" s="91">
        <f t="shared" si="8"/>
        <v>0</v>
      </c>
      <c r="S31" s="91">
        <f t="shared" si="8"/>
        <v>218.39999999999992</v>
      </c>
      <c r="T31" s="91">
        <f t="shared" si="8"/>
        <v>218.39999999999992</v>
      </c>
      <c r="U31" s="125" t="s">
        <v>89</v>
      </c>
      <c r="V31" s="126" t="s">
        <v>90</v>
      </c>
      <c r="W31" s="126" t="s">
        <v>91</v>
      </c>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3"/>
      <c r="BQ31" s="3"/>
      <c r="BR31" s="3"/>
      <c r="BS31" s="3"/>
      <c r="BT31" s="3"/>
    </row>
    <row r="32" spans="1:84" ht="20.100000000000001" customHeight="1" x14ac:dyDescent="0.25">
      <c r="A32" s="3"/>
      <c r="B32" s="3"/>
      <c r="C32" s="83"/>
      <c r="D32" s="83"/>
      <c r="E32" s="83"/>
      <c r="F32" s="83"/>
      <c r="G32" s="83"/>
      <c r="H32" s="83"/>
      <c r="I32" s="84"/>
      <c r="J32" s="84"/>
      <c r="K32" s="84"/>
      <c r="L32" s="84"/>
      <c r="M32" s="84"/>
      <c r="N32" s="84"/>
      <c r="O32" s="84"/>
      <c r="P32" s="84"/>
      <c r="Q32" s="84"/>
      <c r="R32" s="84"/>
      <c r="S32" s="84"/>
      <c r="T32" s="84"/>
      <c r="U32" s="88"/>
      <c r="V32" s="26"/>
      <c r="W32" s="26"/>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3"/>
      <c r="BQ32" s="3"/>
      <c r="BR32" s="3"/>
      <c r="BS32" s="3"/>
      <c r="BT32" s="3"/>
    </row>
    <row r="33" spans="1:72" ht="59.1" customHeight="1" x14ac:dyDescent="0.25">
      <c r="A33" s="3"/>
      <c r="B33" s="3"/>
      <c r="C33" s="150" t="s">
        <v>145</v>
      </c>
      <c r="D33" s="150"/>
      <c r="E33" s="150"/>
      <c r="F33" s="150"/>
      <c r="G33" s="150"/>
      <c r="H33" s="83"/>
      <c r="I33" s="152" t="s">
        <v>146</v>
      </c>
      <c r="J33" s="153"/>
      <c r="K33" s="153"/>
      <c r="L33" s="153"/>
      <c r="M33" s="153"/>
      <c r="N33" s="153"/>
      <c r="O33" s="153"/>
      <c r="P33" s="153"/>
      <c r="Q33" s="153"/>
      <c r="R33" s="153"/>
      <c r="S33" s="153"/>
      <c r="T33" s="84"/>
      <c r="U33" s="89"/>
      <c r="V33" s="61"/>
      <c r="W33" s="92"/>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3"/>
      <c r="BQ33" s="3"/>
      <c r="BR33" s="3"/>
      <c r="BS33" s="3"/>
      <c r="BT33" s="3"/>
    </row>
    <row r="34" spans="1:72"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row>
    <row r="35" spans="1:72" x14ac:dyDescent="0.25">
      <c r="A35" s="3"/>
      <c r="B35" s="3"/>
      <c r="C35" s="6" t="s">
        <v>147</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row>
    <row r="36" spans="1:72" ht="18.75" x14ac:dyDescent="0.25">
      <c r="A36" s="3"/>
      <c r="B36" s="3"/>
      <c r="C36" s="16" t="s">
        <v>148</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row>
    <row r="37" spans="1:72" ht="18.75" x14ac:dyDescent="0.25">
      <c r="A37" s="3"/>
      <c r="B37" s="3"/>
      <c r="C37" s="17" t="s">
        <v>149</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row>
    <row r="38" spans="1:72"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row>
    <row r="39" spans="1:72"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row>
    <row r="40" spans="1:72"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2"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2"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2"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2"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row>
    <row r="51" spans="1:72"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row>
    <row r="52" spans="1:72"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row>
    <row r="53" spans="1:72"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row>
    <row r="54" spans="1:72"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row>
    <row r="55" spans="1:72"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row>
    <row r="56" spans="1:72"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row>
    <row r="57" spans="1:72" x14ac:dyDescent="0.25">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row>
  </sheetData>
  <mergeCells count="14">
    <mergeCell ref="I33:S33"/>
    <mergeCell ref="AE7:AN7"/>
    <mergeCell ref="U14:W14"/>
    <mergeCell ref="I2:AC2"/>
    <mergeCell ref="I3:AC3"/>
    <mergeCell ref="AE5:AN5"/>
    <mergeCell ref="AE6:AN6"/>
    <mergeCell ref="AE8:AN8"/>
    <mergeCell ref="R4:W11"/>
    <mergeCell ref="D2:G3"/>
    <mergeCell ref="C33:G33"/>
    <mergeCell ref="B16:B19"/>
    <mergeCell ref="B21:B24"/>
    <mergeCell ref="B26:B30"/>
  </mergeCells>
  <phoneticPr fontId="4" type="noConversion"/>
  <hyperlinks>
    <hyperlink ref="I2:AC2" r:id="rId1" display="Insert Link to the Specific Apprenticeship Standard (located from the IfATE site: " xr:uid="{86FCA7A6-0143-4869-AB8A-A660629CCDE0}"/>
    <hyperlink ref="I3:AC3" r:id="rId2" display="https://www.instituteforapprenticeships.org/media/5897/st0619_diagnostic_radiographer_l6_fully-integrated-epa_for-publication_15022022.pdf" xr:uid="{B624024D-0DA6-4E8F-92E3-2C25A43ED4CE}"/>
    <hyperlink ref="I2" r:id="rId3" xr:uid="{7559FF74-6C9A-40EF-B68F-9865043AED49}"/>
    <hyperlink ref="I3" r:id="rId4" xr:uid="{C765F95B-6EC7-4207-8A08-E10627B33710}"/>
  </hyperlinks>
  <pageMargins left="0.7" right="0.7" top="0.75" bottom="0.75" header="0.3" footer="0.3"/>
  <pageSetup paperSize="9" orientation="portrait" horizontalDpi="90" verticalDpi="90"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3"/>
  <sheetViews>
    <sheetView zoomScale="50" zoomScaleNormal="50" workbookViewId="0">
      <selection activeCell="G10" sqref="G10"/>
    </sheetView>
  </sheetViews>
  <sheetFormatPr defaultColWidth="8.7109375" defaultRowHeight="15" x14ac:dyDescent="0.25"/>
  <cols>
    <col min="1" max="1" width="3.42578125" customWidth="1"/>
    <col min="2" max="3" width="11.42578125" customWidth="1"/>
    <col min="4" max="4" width="14.28515625" customWidth="1"/>
    <col min="5" max="5" width="3.42578125" customWidth="1"/>
    <col min="6" max="6" width="9.7109375" customWidth="1"/>
    <col min="7" max="7" width="11.42578125" customWidth="1"/>
    <col min="8" max="8" width="72.28515625" customWidth="1"/>
    <col min="9" max="9" width="10.42578125" customWidth="1"/>
    <col min="11" max="11" width="8.7109375" customWidth="1"/>
    <col min="12" max="12" width="72.7109375" customWidth="1"/>
  </cols>
  <sheetData>
    <row r="1" spans="1:15" ht="29.1" customHeight="1" x14ac:dyDescent="0.3">
      <c r="A1" s="3"/>
      <c r="B1" s="9" t="s">
        <v>150</v>
      </c>
      <c r="C1" s="9"/>
      <c r="D1" s="9"/>
      <c r="E1" s="9"/>
      <c r="F1" s="9" t="str">
        <f>'Training Plan-Template'!D2</f>
        <v>Diagnostic Radiographer</v>
      </c>
      <c r="G1" s="3"/>
      <c r="H1" s="3"/>
      <c r="I1" s="3"/>
      <c r="J1" s="3"/>
      <c r="K1" s="28"/>
      <c r="L1" s="68" t="s">
        <v>151</v>
      </c>
      <c r="M1" s="29"/>
      <c r="N1" s="29"/>
      <c r="O1" s="29"/>
    </row>
    <row r="2" spans="1:15" ht="29.1" customHeight="1" x14ac:dyDescent="0.3">
      <c r="A2" s="3"/>
      <c r="B2" s="9" t="s">
        <v>7</v>
      </c>
      <c r="C2" s="9"/>
      <c r="D2" s="9"/>
      <c r="E2" s="9"/>
      <c r="F2" s="9" t="str">
        <f>'Training Plan-Template'!I6</f>
        <v>BSc (Hons) Diagnostic Radiography</v>
      </c>
      <c r="G2" s="3"/>
      <c r="H2" s="3"/>
      <c r="I2" s="3"/>
      <c r="J2" s="3"/>
      <c r="K2" s="28"/>
      <c r="L2" s="29" t="str">
        <f>B8</f>
        <v>Campus Lectures (1 hour each)</v>
      </c>
      <c r="M2" s="62">
        <f>G8</f>
        <v>17.5</v>
      </c>
      <c r="N2" s="29"/>
      <c r="O2" s="29"/>
    </row>
    <row r="3" spans="1:15" ht="26.65" customHeight="1" x14ac:dyDescent="0.25">
      <c r="A3" s="3"/>
      <c r="B3" s="3"/>
      <c r="C3" s="3"/>
      <c r="D3" s="3"/>
      <c r="E3" s="3"/>
      <c r="F3" s="3"/>
      <c r="G3" s="3"/>
      <c r="H3" s="3"/>
      <c r="I3" s="3"/>
      <c r="J3" s="3"/>
      <c r="K3" s="28"/>
      <c r="L3" s="29" t="str">
        <f>B9</f>
        <v>Campus tutorial / seminar (1 hour each)</v>
      </c>
      <c r="M3" s="62">
        <f>G9</f>
        <v>31</v>
      </c>
      <c r="N3" s="29"/>
      <c r="O3" s="29"/>
    </row>
    <row r="4" spans="1:15" ht="39" customHeight="1" x14ac:dyDescent="0.25">
      <c r="A4" s="3"/>
      <c r="B4" s="57" t="s">
        <v>152</v>
      </c>
      <c r="C4" s="5"/>
      <c r="D4" s="5"/>
      <c r="E4" s="3"/>
      <c r="F4" s="63">
        <f>'Training Plan-Template'!I11</f>
        <v>788.80000000000007</v>
      </c>
      <c r="G4" s="3"/>
      <c r="H4" s="3"/>
      <c r="I4" s="3"/>
      <c r="J4" s="3"/>
      <c r="K4" s="28"/>
      <c r="L4" s="29" t="str">
        <f>B10</f>
        <v>Portfolio / KSB workshops</v>
      </c>
      <c r="M4" s="62">
        <f>G10</f>
        <v>8</v>
      </c>
      <c r="N4" s="29"/>
      <c r="O4" s="29"/>
    </row>
    <row r="5" spans="1:15" ht="39" customHeight="1" x14ac:dyDescent="0.25">
      <c r="A5" s="3"/>
      <c r="B5" s="57" t="s">
        <v>153</v>
      </c>
      <c r="C5" s="5"/>
      <c r="D5" s="5"/>
      <c r="E5" s="3"/>
      <c r="F5" s="63">
        <f>'Training Plan-Template'!H31</f>
        <v>0</v>
      </c>
      <c r="G5" s="3"/>
      <c r="H5" s="3"/>
      <c r="I5" s="3"/>
      <c r="J5" s="3"/>
      <c r="K5" s="28"/>
      <c r="L5" s="29" t="str">
        <f>B11</f>
        <v>On-line taught session (1 hour delivery)</v>
      </c>
      <c r="M5" s="62">
        <f>G11</f>
        <v>268</v>
      </c>
      <c r="N5" s="29"/>
      <c r="O5" s="29"/>
    </row>
    <row r="6" spans="1:15" ht="39" customHeight="1" x14ac:dyDescent="0.25">
      <c r="A6" s="3"/>
      <c r="B6" s="57" t="s">
        <v>154</v>
      </c>
      <c r="C6" s="5"/>
      <c r="D6" s="5"/>
      <c r="E6" s="3"/>
      <c r="F6" s="63">
        <f>F4-F5</f>
        <v>788.80000000000007</v>
      </c>
      <c r="G6" s="3"/>
      <c r="H6" s="3"/>
      <c r="I6" s="3"/>
      <c r="J6" s="3"/>
      <c r="K6" s="28"/>
      <c r="L6" s="29" t="str">
        <f>H10</f>
        <v xml:space="preserve">Timetabled student led working </v>
      </c>
      <c r="M6" s="62">
        <f>I10</f>
        <v>27.5</v>
      </c>
      <c r="N6" s="29"/>
      <c r="O6" s="29"/>
    </row>
    <row r="7" spans="1:15" ht="25.5" customHeight="1" x14ac:dyDescent="0.25">
      <c r="A7" s="3"/>
      <c r="B7" s="3"/>
      <c r="C7" s="3"/>
      <c r="D7" s="3"/>
      <c r="E7" s="3"/>
      <c r="F7" s="3"/>
      <c r="G7" s="3"/>
      <c r="H7" s="3"/>
      <c r="I7" s="3"/>
      <c r="J7" s="3"/>
      <c r="K7" s="28"/>
      <c r="L7" s="29" t="str">
        <f>H8</f>
        <v>Time during working day to focus on assessment preparation</v>
      </c>
      <c r="M7" s="62">
        <f>I8</f>
        <v>218.39999999999992</v>
      </c>
      <c r="N7" s="29"/>
      <c r="O7" s="29"/>
    </row>
    <row r="8" spans="1:15" ht="39" customHeight="1" x14ac:dyDescent="0.25">
      <c r="A8" s="3"/>
      <c r="B8" s="171" t="str">
        <f>'Training Plan-Template'!J14</f>
        <v>Campus Lectures (1 hour each)</v>
      </c>
      <c r="C8" s="172"/>
      <c r="D8" s="172"/>
      <c r="E8" s="172"/>
      <c r="F8" s="69"/>
      <c r="G8" s="70">
        <f>'Training Plan-Template'!J31</f>
        <v>17.5</v>
      </c>
      <c r="H8" s="71" t="str">
        <f>'Training Plan-Template'!S14</f>
        <v>Time during working day to focus on assessment preparation</v>
      </c>
      <c r="I8" s="74">
        <f>'Training Plan-Template'!S31</f>
        <v>218.39999999999992</v>
      </c>
      <c r="J8" s="72"/>
      <c r="K8" s="28"/>
      <c r="L8" s="29" t="str">
        <f>H9</f>
        <v>Employer-led Training activities (including experiential and project based learning)</v>
      </c>
      <c r="M8" s="62">
        <f>I9</f>
        <v>218.39999999999992</v>
      </c>
      <c r="N8" s="29"/>
      <c r="O8" s="29"/>
    </row>
    <row r="9" spans="1:15" ht="39" customHeight="1" x14ac:dyDescent="0.25">
      <c r="A9" s="3"/>
      <c r="B9" s="171" t="str">
        <f>'Training Plan-Template'!K14</f>
        <v>Campus tutorial / seminar (1 hour each)</v>
      </c>
      <c r="C9" s="172"/>
      <c r="D9" s="172"/>
      <c r="E9" s="172"/>
      <c r="F9" s="72"/>
      <c r="G9" s="70">
        <f>'Training Plan-Template'!K31</f>
        <v>31</v>
      </c>
      <c r="H9" s="73" t="str">
        <f>'Training Plan-Template'!T14</f>
        <v>Employer-led Training activities (including experiential and project based learning)</v>
      </c>
      <c r="I9" s="74">
        <f>'Training Plan-Template'!T31</f>
        <v>218.39999999999992</v>
      </c>
      <c r="J9" s="72"/>
      <c r="K9" s="28"/>
      <c r="L9" s="29"/>
      <c r="M9" s="29"/>
      <c r="N9" s="29"/>
      <c r="O9" s="29"/>
    </row>
    <row r="10" spans="1:15" ht="39" customHeight="1" x14ac:dyDescent="0.25">
      <c r="A10" s="3"/>
      <c r="B10" s="171" t="str">
        <f>'Training Plan-Template'!L14</f>
        <v>Portfolio / KSB workshops</v>
      </c>
      <c r="C10" s="171"/>
      <c r="D10" s="171"/>
      <c r="E10" s="171"/>
      <c r="F10" s="72"/>
      <c r="G10" s="70">
        <f>'Training Plan-Template'!L31</f>
        <v>8</v>
      </c>
      <c r="H10" s="73" t="str">
        <f>'Training Plan-Template'!N14</f>
        <v xml:space="preserve">Timetabled student led working </v>
      </c>
      <c r="I10" s="70">
        <f>'Training Plan-Template'!N31</f>
        <v>27.5</v>
      </c>
      <c r="J10" s="72"/>
      <c r="K10" s="28"/>
      <c r="L10" s="30"/>
      <c r="M10" s="29"/>
      <c r="N10" s="29"/>
      <c r="O10" s="29"/>
    </row>
    <row r="11" spans="1:15" ht="39" customHeight="1" x14ac:dyDescent="0.25">
      <c r="A11" s="3"/>
      <c r="B11" s="171" t="str">
        <f>'Training Plan-Template'!M14</f>
        <v>On-line taught session (1 hour delivery)</v>
      </c>
      <c r="C11" s="172"/>
      <c r="D11" s="172"/>
      <c r="E11" s="172"/>
      <c r="F11" s="72"/>
      <c r="G11" s="70">
        <f>'Training Plan-Template'!M31</f>
        <v>268</v>
      </c>
      <c r="H11" s="72"/>
      <c r="I11" s="72"/>
      <c r="J11" s="72"/>
      <c r="K11" s="28"/>
      <c r="L11" s="30" t="s">
        <v>155</v>
      </c>
      <c r="M11" s="29"/>
      <c r="N11" s="29"/>
      <c r="O11" s="29"/>
    </row>
    <row r="12" spans="1:15" ht="39" customHeight="1" x14ac:dyDescent="0.25">
      <c r="A12" s="3"/>
      <c r="B12" s="3"/>
      <c r="C12" s="3"/>
      <c r="D12" s="3"/>
      <c r="E12" s="3"/>
      <c r="F12" s="3"/>
      <c r="G12" s="27"/>
      <c r="H12" s="3"/>
      <c r="I12" s="3"/>
      <c r="J12" s="3"/>
      <c r="K12" s="28"/>
      <c r="L12" s="29"/>
      <c r="M12" s="29"/>
      <c r="N12" s="29"/>
      <c r="O12" s="29"/>
    </row>
    <row r="13" spans="1:15" ht="39" customHeight="1" x14ac:dyDescent="0.25">
      <c r="A13" s="3"/>
      <c r="B13" s="3"/>
      <c r="C13" s="3"/>
      <c r="D13" s="3"/>
      <c r="E13" s="3"/>
      <c r="F13" s="3"/>
      <c r="G13" s="3"/>
      <c r="H13" s="3"/>
      <c r="I13" s="3"/>
      <c r="J13" s="3"/>
      <c r="K13" s="28"/>
      <c r="L13" s="29"/>
      <c r="M13" s="29"/>
      <c r="N13" s="29"/>
      <c r="O13" s="29"/>
    </row>
    <row r="14" spans="1:15" ht="21" customHeight="1" x14ac:dyDescent="0.25">
      <c r="A14" s="3"/>
      <c r="B14" s="3"/>
      <c r="C14" s="3"/>
      <c r="D14" s="3"/>
      <c r="E14" s="3"/>
      <c r="F14" s="3"/>
      <c r="G14" s="3"/>
      <c r="H14" s="3"/>
      <c r="I14" s="3"/>
      <c r="J14" s="3"/>
      <c r="K14" s="28"/>
      <c r="L14" s="29"/>
      <c r="M14" s="29"/>
      <c r="N14" s="29"/>
      <c r="O14" s="29"/>
    </row>
    <row r="15" spans="1:15" ht="305.64999999999998" customHeight="1" x14ac:dyDescent="0.25">
      <c r="A15" s="3"/>
      <c r="B15" s="3"/>
      <c r="C15" s="3"/>
      <c r="D15" s="3"/>
      <c r="E15" s="3"/>
      <c r="F15" s="3"/>
      <c r="G15" s="3"/>
      <c r="H15" s="3"/>
      <c r="I15" s="3"/>
      <c r="J15" s="3"/>
      <c r="K15" s="28"/>
      <c r="L15" s="29"/>
      <c r="M15" s="29"/>
      <c r="N15" s="29"/>
      <c r="O15" s="29"/>
    </row>
    <row r="16" spans="1:15" x14ac:dyDescent="0.25">
      <c r="A16" s="3"/>
      <c r="B16" s="3"/>
      <c r="C16" s="3"/>
      <c r="D16" s="3"/>
      <c r="E16" s="3"/>
      <c r="F16" s="3"/>
      <c r="G16" s="3"/>
      <c r="H16" s="3"/>
      <c r="I16" s="3"/>
      <c r="J16" s="3"/>
      <c r="K16" s="28"/>
      <c r="L16" s="29"/>
      <c r="M16" s="29"/>
      <c r="N16" s="29"/>
      <c r="O16" s="29"/>
    </row>
    <row r="17" spans="1:15" x14ac:dyDescent="0.25">
      <c r="A17" s="3"/>
      <c r="B17" s="3"/>
      <c r="C17" s="3"/>
      <c r="D17" s="3"/>
      <c r="E17" s="3"/>
      <c r="F17" s="3"/>
      <c r="G17" s="3"/>
      <c r="H17" s="3"/>
      <c r="I17" s="3"/>
      <c r="J17" s="3"/>
      <c r="K17" s="28"/>
      <c r="L17" s="29"/>
      <c r="M17" s="29"/>
      <c r="N17" s="29"/>
      <c r="O17" s="29"/>
    </row>
    <row r="18" spans="1:15" x14ac:dyDescent="0.25">
      <c r="A18" s="3"/>
      <c r="B18" s="3"/>
      <c r="C18" s="3"/>
      <c r="D18" s="3"/>
      <c r="E18" s="3"/>
      <c r="F18" s="3"/>
      <c r="G18" s="3"/>
      <c r="H18" s="3"/>
      <c r="I18" s="3"/>
      <c r="J18" s="3"/>
      <c r="K18" s="28"/>
      <c r="L18" s="29"/>
      <c r="M18" s="29"/>
      <c r="N18" s="29"/>
      <c r="O18" s="29"/>
    </row>
    <row r="19" spans="1:15" x14ac:dyDescent="0.25">
      <c r="A19" s="3"/>
      <c r="B19" s="3"/>
      <c r="C19" s="3"/>
      <c r="D19" s="3"/>
      <c r="E19" s="3"/>
      <c r="F19" s="3"/>
      <c r="G19" s="3"/>
      <c r="H19" s="3"/>
      <c r="I19" s="3"/>
      <c r="J19" s="3"/>
      <c r="K19" s="28"/>
      <c r="L19" s="29"/>
      <c r="M19" s="29"/>
      <c r="N19" s="29"/>
      <c r="O19" s="29"/>
    </row>
    <row r="20" spans="1:15" x14ac:dyDescent="0.25">
      <c r="A20" s="3"/>
      <c r="B20" s="3"/>
      <c r="C20" s="3"/>
      <c r="D20" s="3"/>
      <c r="E20" s="3"/>
      <c r="F20" s="3"/>
      <c r="G20" s="3"/>
      <c r="H20" s="3"/>
      <c r="I20" s="3"/>
      <c r="J20" s="3"/>
      <c r="K20" s="28"/>
      <c r="L20" s="29"/>
      <c r="M20" s="29"/>
      <c r="N20" s="29"/>
      <c r="O20" s="29"/>
    </row>
    <row r="21" spans="1:15" x14ac:dyDescent="0.25">
      <c r="A21" s="3"/>
      <c r="B21" s="3"/>
      <c r="C21" s="3"/>
      <c r="D21" s="3"/>
      <c r="E21" s="3"/>
      <c r="F21" s="3"/>
      <c r="G21" s="3"/>
      <c r="H21" s="3"/>
      <c r="I21" s="3"/>
      <c r="J21" s="3"/>
      <c r="K21" s="28"/>
      <c r="L21" s="29"/>
      <c r="M21" s="29"/>
      <c r="N21" s="29"/>
      <c r="O21" s="29"/>
    </row>
    <row r="22" spans="1:15" x14ac:dyDescent="0.25">
      <c r="A22" s="3"/>
      <c r="B22" s="3"/>
      <c r="C22" s="3"/>
      <c r="D22" s="3"/>
      <c r="E22" s="3"/>
      <c r="F22" s="3"/>
      <c r="G22" s="3"/>
      <c r="H22" s="3"/>
      <c r="I22" s="3"/>
      <c r="J22" s="3"/>
      <c r="K22" s="28"/>
      <c r="L22" s="29"/>
      <c r="M22" s="29"/>
      <c r="N22" s="29"/>
      <c r="O22" s="29"/>
    </row>
    <row r="23" spans="1:15" x14ac:dyDescent="0.25">
      <c r="A23" s="3"/>
      <c r="B23" s="3"/>
      <c r="C23" s="3"/>
      <c r="D23" s="3"/>
      <c r="E23" s="3"/>
      <c r="F23" s="3"/>
      <c r="G23" s="3"/>
      <c r="H23" s="3"/>
      <c r="I23" s="3"/>
      <c r="J23" s="3"/>
      <c r="K23" s="28"/>
      <c r="L23" s="29"/>
      <c r="M23" s="29"/>
      <c r="N23" s="29"/>
      <c r="O23" s="29"/>
    </row>
    <row r="24" spans="1:15" x14ac:dyDescent="0.25">
      <c r="A24" s="3"/>
      <c r="B24" s="3"/>
      <c r="C24" s="3"/>
      <c r="D24" s="3"/>
      <c r="E24" s="3"/>
      <c r="F24" s="3"/>
      <c r="G24" s="3"/>
      <c r="H24" s="3"/>
      <c r="I24" s="3"/>
      <c r="J24" s="3"/>
      <c r="K24" s="28"/>
      <c r="L24" s="29"/>
      <c r="M24" s="29"/>
      <c r="N24" s="29"/>
      <c r="O24" s="29"/>
    </row>
    <row r="25" spans="1:15" x14ac:dyDescent="0.25">
      <c r="A25" s="3"/>
      <c r="B25" s="3"/>
      <c r="C25" s="3"/>
      <c r="D25" s="3"/>
      <c r="E25" s="3"/>
      <c r="F25" s="3"/>
      <c r="G25" s="3"/>
      <c r="H25" s="3"/>
      <c r="I25" s="3"/>
      <c r="J25" s="3"/>
      <c r="K25" s="28"/>
      <c r="L25" s="29"/>
      <c r="M25" s="29"/>
      <c r="N25" s="29"/>
      <c r="O25" s="29"/>
    </row>
    <row r="26" spans="1:15" x14ac:dyDescent="0.25">
      <c r="A26" s="3"/>
      <c r="B26" s="3"/>
      <c r="C26" s="3"/>
      <c r="D26" s="3"/>
      <c r="E26" s="3"/>
      <c r="F26" s="3"/>
      <c r="G26" s="3"/>
      <c r="H26" s="3"/>
      <c r="I26" s="3"/>
      <c r="J26" s="3"/>
      <c r="K26" s="28"/>
      <c r="L26" s="29"/>
      <c r="M26" s="29"/>
      <c r="N26" s="29"/>
      <c r="O26" s="29"/>
    </row>
    <row r="27" spans="1:15" x14ac:dyDescent="0.25">
      <c r="A27" s="3"/>
      <c r="B27" s="3"/>
      <c r="C27" s="3"/>
      <c r="D27" s="3"/>
      <c r="E27" s="3"/>
      <c r="F27" s="3"/>
      <c r="G27" s="3"/>
      <c r="H27" s="3"/>
      <c r="I27" s="3"/>
      <c r="J27" s="3"/>
      <c r="K27" s="28"/>
      <c r="L27" s="29"/>
      <c r="M27" s="29"/>
      <c r="N27" s="29"/>
      <c r="O27" s="29"/>
    </row>
    <row r="28" spans="1:15" x14ac:dyDescent="0.25">
      <c r="A28" s="3"/>
      <c r="B28" s="3"/>
      <c r="C28" s="3"/>
      <c r="D28" s="3"/>
      <c r="E28" s="3"/>
      <c r="F28" s="3"/>
      <c r="G28" s="3"/>
      <c r="H28" s="3"/>
      <c r="I28" s="3"/>
      <c r="J28" s="3"/>
      <c r="K28" s="28"/>
      <c r="L28" s="29"/>
      <c r="M28" s="29"/>
      <c r="N28" s="29"/>
      <c r="O28" s="29"/>
    </row>
    <row r="29" spans="1:15" x14ac:dyDescent="0.25">
      <c r="A29" s="3"/>
      <c r="B29" s="3"/>
      <c r="C29" s="3"/>
      <c r="D29" s="3"/>
      <c r="E29" s="3"/>
      <c r="F29" s="3"/>
      <c r="G29" s="3"/>
      <c r="H29" s="3"/>
      <c r="I29" s="3"/>
      <c r="J29" s="3"/>
      <c r="K29" s="28"/>
      <c r="L29" s="29"/>
      <c r="M29" s="29"/>
      <c r="N29" s="29"/>
      <c r="O29" s="29"/>
    </row>
    <row r="30" spans="1:15" x14ac:dyDescent="0.25">
      <c r="A30" s="3"/>
      <c r="B30" s="3"/>
      <c r="C30" s="3"/>
      <c r="D30" s="3"/>
      <c r="E30" s="3"/>
      <c r="F30" s="3"/>
      <c r="G30" s="3"/>
      <c r="H30" s="3"/>
      <c r="I30" s="3"/>
      <c r="J30" s="3"/>
      <c r="K30" s="28"/>
      <c r="N30" s="29"/>
      <c r="O30" s="29"/>
    </row>
    <row r="31" spans="1:15" x14ac:dyDescent="0.25">
      <c r="A31" s="3"/>
      <c r="B31" s="3"/>
      <c r="C31" s="3"/>
      <c r="D31" s="3"/>
      <c r="E31" s="3"/>
      <c r="F31" s="3"/>
      <c r="G31" s="3"/>
      <c r="H31" s="3"/>
      <c r="I31" s="3"/>
      <c r="J31" s="3"/>
      <c r="K31" s="28"/>
      <c r="N31" s="29"/>
      <c r="O31" s="29"/>
    </row>
    <row r="32" spans="1:15" x14ac:dyDescent="0.25">
      <c r="A32" s="3"/>
      <c r="B32" s="3"/>
      <c r="C32" s="3"/>
      <c r="D32" s="3"/>
      <c r="E32" s="3"/>
      <c r="F32" s="3"/>
      <c r="G32" s="3"/>
      <c r="H32" s="3"/>
      <c r="I32" s="3"/>
      <c r="J32" s="3"/>
      <c r="K32" s="28"/>
      <c r="N32" s="29"/>
      <c r="O32" s="29"/>
    </row>
    <row r="33" spans="1:11" x14ac:dyDescent="0.25">
      <c r="A33" s="3"/>
      <c r="B33" s="3"/>
      <c r="C33" s="3"/>
      <c r="D33" s="3"/>
      <c r="E33" s="3"/>
      <c r="F33" s="3"/>
      <c r="G33" s="3"/>
      <c r="H33" s="3"/>
      <c r="I33" s="3"/>
      <c r="J33" s="3"/>
      <c r="K33" s="28"/>
    </row>
    <row r="34" spans="1:11" x14ac:dyDescent="0.25">
      <c r="A34" s="3"/>
      <c r="B34" s="3"/>
      <c r="C34" s="3"/>
      <c r="D34" s="3"/>
      <c r="E34" s="3"/>
      <c r="F34" s="3"/>
      <c r="G34" s="3"/>
      <c r="H34" s="3"/>
      <c r="I34" s="3"/>
      <c r="J34" s="3"/>
      <c r="K34" s="28"/>
    </row>
    <row r="35" spans="1:11" x14ac:dyDescent="0.25">
      <c r="A35" s="3"/>
      <c r="B35" s="3"/>
      <c r="C35" s="3"/>
      <c r="D35" s="3"/>
      <c r="E35" s="3"/>
      <c r="F35" s="3"/>
      <c r="G35" s="3"/>
      <c r="H35" s="3"/>
      <c r="I35" s="3"/>
      <c r="J35" s="3"/>
      <c r="K35" s="28"/>
    </row>
    <row r="36" spans="1:11" x14ac:dyDescent="0.25">
      <c r="A36" s="3"/>
      <c r="B36" s="3"/>
      <c r="C36" s="3"/>
      <c r="D36" s="3"/>
      <c r="E36" s="3"/>
      <c r="F36" s="3"/>
      <c r="G36" s="3"/>
      <c r="H36" s="3"/>
      <c r="I36" s="3"/>
      <c r="J36" s="3"/>
      <c r="K36" s="28"/>
    </row>
    <row r="37" spans="1:11" x14ac:dyDescent="0.25">
      <c r="A37" s="3"/>
      <c r="B37" s="3"/>
      <c r="C37" s="3"/>
      <c r="D37" s="3"/>
      <c r="E37" s="3"/>
      <c r="F37" s="3"/>
      <c r="G37" s="3"/>
      <c r="H37" s="3"/>
      <c r="I37" s="3"/>
      <c r="J37" s="3"/>
      <c r="K37" s="28"/>
    </row>
    <row r="38" spans="1:11" x14ac:dyDescent="0.25">
      <c r="A38" s="3"/>
      <c r="B38" s="3"/>
      <c r="C38" s="3"/>
      <c r="D38" s="3"/>
      <c r="E38" s="3"/>
      <c r="F38" s="3"/>
      <c r="G38" s="3"/>
      <c r="H38" s="3"/>
      <c r="I38" s="3"/>
      <c r="J38" s="3"/>
      <c r="K38" s="28"/>
    </row>
    <row r="39" spans="1:11" x14ac:dyDescent="0.25">
      <c r="A39" s="3"/>
      <c r="G39" s="3"/>
      <c r="J39" s="3"/>
      <c r="K39" s="28"/>
    </row>
    <row r="40" spans="1:11" x14ac:dyDescent="0.25">
      <c r="A40" s="3"/>
      <c r="G40" s="3"/>
      <c r="J40" s="3"/>
      <c r="K40" s="28"/>
    </row>
    <row r="41" spans="1:11" x14ac:dyDescent="0.25">
      <c r="A41" s="3"/>
      <c r="G41" s="3"/>
      <c r="J41" s="3"/>
      <c r="K41" s="28"/>
    </row>
    <row r="42" spans="1:11" x14ac:dyDescent="0.25">
      <c r="A42" s="3"/>
      <c r="G42" s="3"/>
      <c r="J42" s="3"/>
    </row>
    <row r="43" spans="1:11" x14ac:dyDescent="0.25">
      <c r="A43" s="3"/>
      <c r="J43" s="3"/>
    </row>
    <row r="44" spans="1:11" x14ac:dyDescent="0.25">
      <c r="A44" s="3"/>
      <c r="J44" s="3"/>
    </row>
    <row r="45" spans="1:11" x14ac:dyDescent="0.25">
      <c r="A45" s="3"/>
      <c r="J45" s="3"/>
    </row>
    <row r="46" spans="1:11" x14ac:dyDescent="0.25">
      <c r="A46" s="3"/>
      <c r="J46" s="3"/>
    </row>
    <row r="47" spans="1:11" x14ac:dyDescent="0.25">
      <c r="A47" s="3"/>
      <c r="J47" s="3"/>
    </row>
    <row r="48" spans="1:11" x14ac:dyDescent="0.25">
      <c r="A48" s="3"/>
    </row>
    <row r="49" spans="1:1" x14ac:dyDescent="0.25">
      <c r="A49" s="3"/>
    </row>
    <row r="50" spans="1:1" x14ac:dyDescent="0.25">
      <c r="A50" s="3"/>
    </row>
    <row r="51" spans="1:1" x14ac:dyDescent="0.25">
      <c r="A51" s="3"/>
    </row>
    <row r="52" spans="1:1" x14ac:dyDescent="0.25">
      <c r="A52" s="3"/>
    </row>
    <row r="53" spans="1:1" x14ac:dyDescent="0.25">
      <c r="A53" s="3"/>
    </row>
  </sheetData>
  <mergeCells count="4">
    <mergeCell ref="B9:E9"/>
    <mergeCell ref="B10:E10"/>
    <mergeCell ref="B11:E11"/>
    <mergeCell ref="B8:E8"/>
  </mergeCells>
  <pageMargins left="0.7" right="0.7" top="0.75" bottom="0.75" header="0.3" footer="0.3"/>
  <pageSetup paperSize="9" scale="56"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7"/>
  <sheetViews>
    <sheetView view="pageBreakPreview" zoomScale="60" zoomScaleNormal="40" workbookViewId="0">
      <selection activeCell="C22" sqref="C22"/>
    </sheetView>
  </sheetViews>
  <sheetFormatPr defaultColWidth="8.7109375" defaultRowHeight="15" x14ac:dyDescent="0.25"/>
  <cols>
    <col min="1" max="1" width="4.7109375" customWidth="1"/>
    <col min="2" max="2" width="5.7109375" customWidth="1"/>
    <col min="3" max="3" width="43.42578125" customWidth="1"/>
    <col min="4" max="4" width="15.42578125" customWidth="1"/>
    <col min="5" max="5" width="14.42578125" customWidth="1"/>
    <col min="6" max="6" width="47.5703125" customWidth="1"/>
    <col min="7" max="7" width="51.140625" customWidth="1"/>
    <col min="8" max="8" width="46.7109375" customWidth="1"/>
  </cols>
  <sheetData>
    <row r="1" spans="1:10" ht="28.5" customHeight="1" x14ac:dyDescent="0.25">
      <c r="A1" s="3"/>
      <c r="B1" s="54"/>
      <c r="C1" s="176" t="str">
        <f>'Training Plan-Template'!D2</f>
        <v>Diagnostic Radiographer</v>
      </c>
      <c r="D1" s="176"/>
      <c r="E1" s="176"/>
      <c r="F1" s="176"/>
      <c r="G1" s="176"/>
      <c r="H1" s="176"/>
      <c r="I1" s="176"/>
      <c r="J1" s="54"/>
    </row>
    <row r="2" spans="1:10" ht="28.5" customHeight="1" x14ac:dyDescent="0.25">
      <c r="A2" s="3"/>
      <c r="B2" s="54"/>
      <c r="C2" s="176" t="str">
        <f>'Training Plan-Template'!I6</f>
        <v>BSc (Hons) Diagnostic Radiography</v>
      </c>
      <c r="D2" s="176"/>
      <c r="E2" s="176"/>
      <c r="F2" s="176"/>
      <c r="G2" s="176"/>
      <c r="H2" s="176"/>
      <c r="I2" s="176"/>
      <c r="J2" s="54"/>
    </row>
    <row r="3" spans="1:10" ht="159" customHeight="1" x14ac:dyDescent="0.25">
      <c r="A3" s="3"/>
      <c r="B3" s="54"/>
      <c r="C3" s="175" t="str">
        <f>'Training Plan-Template'!R4</f>
        <v xml:space="preserve">The course normally takes 36 months part-time to complete, including the integrated End Point Assessment (EPA).  The gateway to EPA is supported by a Captsone module during the final 3 months of the programme.
Apprentices will attend the University on a block-study basis for 1 or 2 weeks throughout the year. Teaching will be face-to-face or online live teaching, with workplace learning supported with online anytime access learning materials.  
There is typically 9 academic weeks per year with around 6 on campus face to face days.
Applied work-based projects and 12 weekly Progress reviews equip and support the apprentices with the requisite knowledge, skills, and behaviours to meet  the Apprenticeship Standard which is recorded throughout the apprenticeship. The integrated end-point assessment is the final stage of the apprenticeship and checks if the employee meets the apprenticeship standard and is ready to join the profession with full occupational competence. Learning and teaching on the course is integrated across both the university and clinical environments. Aspects covered in the university setting will directly relate to those you experience on placement.
Our X-Ray simulation suite will allow apprentices to practice and develop clinical skills. This will be supported with guest lecturers specialising in specific fields of radiography to enhance and enrich the learning experience. </v>
      </c>
      <c r="D3" s="175"/>
      <c r="E3" s="175"/>
      <c r="F3" s="175"/>
      <c r="G3" s="175"/>
      <c r="H3" s="175"/>
      <c r="I3" s="54"/>
      <c r="J3" s="54"/>
    </row>
    <row r="4" spans="1:10" s="31" customFormat="1" ht="69" customHeight="1" x14ac:dyDescent="0.25">
      <c r="A4" s="82"/>
      <c r="B4" s="174" t="s">
        <v>156</v>
      </c>
      <c r="C4" s="174"/>
      <c r="D4" s="174"/>
      <c r="E4" s="174"/>
      <c r="F4" s="174"/>
      <c r="G4" s="174"/>
      <c r="H4" s="174"/>
      <c r="I4" s="56"/>
      <c r="J4" s="56"/>
    </row>
    <row r="5" spans="1:10" ht="106.5" customHeight="1" x14ac:dyDescent="0.25">
      <c r="A5" s="3"/>
      <c r="B5" s="3"/>
      <c r="C5" s="3"/>
      <c r="D5" s="41" t="s">
        <v>157</v>
      </c>
      <c r="E5" s="42" t="s">
        <v>158</v>
      </c>
      <c r="F5" s="42" t="s">
        <v>159</v>
      </c>
      <c r="G5" s="42" t="s">
        <v>160</v>
      </c>
      <c r="H5" s="43" t="s">
        <v>161</v>
      </c>
      <c r="I5" s="3"/>
      <c r="J5" s="3"/>
    </row>
    <row r="6" spans="1:10" ht="126" customHeight="1" x14ac:dyDescent="0.25">
      <c r="A6" s="3"/>
      <c r="B6" s="173" t="s">
        <v>162</v>
      </c>
      <c r="C6" s="39" t="str">
        <f>'Training Plan-Template'!C16</f>
        <v>Personal and Professional Development</v>
      </c>
      <c r="D6" s="32">
        <f>'Training Plan-Template'!E16</f>
        <v>1</v>
      </c>
      <c r="E6" s="32">
        <f>'Training Plan-Template'!F16</f>
        <v>3</v>
      </c>
      <c r="F6" s="34" t="str">
        <f>'Training Plan-Template'!U16</f>
        <v xml:space="preserve">Work-based mentor and apprentice to meet and start to establish expectations and roles. A review of work-place expectations in terms of professional practice if possible.Go through your apprentice's skills scan and help them to complete the starting point exercise. Support them in familiarising with the standard KSBs and developing actions achievement. </v>
      </c>
      <c r="G6" s="34" t="str">
        <f>'Training Plan-Template'!V16</f>
        <v>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v>
      </c>
      <c r="H6" s="35" t="str">
        <f>'Training Plan-Template'!W16</f>
        <v>Establish working relationship with the mentor. Use first progress review to agree on checking portfolio progression and development of KSbs.</v>
      </c>
      <c r="I6" s="3"/>
      <c r="J6" s="3"/>
    </row>
    <row r="7" spans="1:10" ht="150.75" customHeight="1" x14ac:dyDescent="0.25">
      <c r="A7" s="3"/>
      <c r="B7" s="173"/>
      <c r="C7" s="64" t="str">
        <f>'Training Plan-Template'!C17</f>
        <v>Radiographic Practice 1</v>
      </c>
      <c r="D7" s="65">
        <f>'Training Plan-Template'!E17</f>
        <v>1</v>
      </c>
      <c r="E7" s="65">
        <f>'Training Plan-Template'!F17</f>
        <v>4</v>
      </c>
      <c r="F7" s="66" t="str">
        <f>'Training Plan-Template'!U17</f>
        <v>Opportuniities to complete the pre-enrolment workbook to help with orientation and contextualisation of the clinical department.</v>
      </c>
      <c r="G7" s="66" t="str">
        <f>'Training Plan-Template'!V17</f>
        <v>Opportunities to undertake a variety of general x-ray examinations to support the academic delivery. Opportunities to undertake x-rays of: the chest, hand/wrist, ankle/foot, elbow and knee. Opportunties to contextualise the radiographic physics taught as part of the module, for example experimenting with equipment, setting exposure factors, understanding how images are produced and developing the understanding of IR(ME)R and IRR</v>
      </c>
      <c r="H7" s="67" t="str">
        <f>'Training Plan-Template'!W17</f>
        <v xml:space="preserve">Support the apprentice to share and transfer their learning into the workplace, reflect and collect evidence of learning and achievement of KSBs in their portfolio. 
WBM and Academic Advisor to monitor progression and assist with development. </v>
      </c>
      <c r="I7" s="3"/>
      <c r="J7" s="3"/>
    </row>
    <row r="8" spans="1:10" ht="74.25" customHeight="1" x14ac:dyDescent="0.25">
      <c r="A8" s="3"/>
      <c r="B8" s="173"/>
      <c r="C8" s="64" t="str">
        <f>'Training Plan-Template'!C18</f>
        <v>Collaboration for Individual and Community Wellbeing</v>
      </c>
      <c r="D8" s="65">
        <f>'Training Plan-Template'!E18</f>
        <v>4</v>
      </c>
      <c r="E8" s="65">
        <f>'Training Plan-Template'!F18</f>
        <v>6</v>
      </c>
      <c r="F8" s="66" t="str">
        <f>'Training Plan-Template'!U18</f>
        <v>Support the apprentice to explore and understand health of the local community</v>
      </c>
      <c r="G8" s="66" t="str">
        <f>'Training Plan-Template'!V18</f>
        <v>Support the apprentice  to research and explore social determinants and factors that impact on health of the local community, with protected time to complete group work activities.</v>
      </c>
      <c r="H8" s="67" t="str">
        <f>'Training Plan-Template'!W18</f>
        <v>Support the apprentice to share and transfer their learning into the workplace, reflect and collect evidence of learning and achievement of KSBs in their portfolio. WBM to monitor progression.</v>
      </c>
      <c r="I8" s="3"/>
      <c r="J8" s="3"/>
    </row>
    <row r="9" spans="1:10" ht="146.25" customHeight="1" x14ac:dyDescent="0.25">
      <c r="A9" s="3"/>
      <c r="B9" s="173"/>
      <c r="C9" s="64" t="str">
        <f>'Training Plan-Template'!C19</f>
        <v>Radiographic Practice 2</v>
      </c>
      <c r="D9" s="65">
        <f>'Training Plan-Template'!E19</f>
        <v>5</v>
      </c>
      <c r="E9" s="65">
        <f>'Training Plan-Template'!F19</f>
        <v>10</v>
      </c>
      <c r="F9" s="66" t="str">
        <f>'Training Plan-Template'!U19</f>
        <v>Opportunities to familiarise themselves with examinations covered as part of their RP1 module. Begin to build confidence in readiness for assessment.</v>
      </c>
      <c r="G9" s="66" t="str">
        <f>'Training Plan-Template'!V19</f>
        <v>Opportunities to undertake a variety of general x-ray examinations to support the academic delivery. Opportunities to undertake x-rays of: spine, abdomen, long bones. Opportunties to contextualise the radiographic physics taught as part of the module, looking at image optimisation, use of filters, grids, AEC, air gap etc. Need to ensure that learners are able to complete the clinical assessments set out in the clinical assessment scheme.</v>
      </c>
      <c r="H9" s="67" t="str">
        <f>'Training Plan-Template'!W19</f>
        <v>Support the apprentice to share and transfer their learning into the workplace. 
The apprentice to build on their application of scientific principles in their clinical practice. 
Support reflection and collection of evidence of learning and achievement of KSBs in their portfolio. 
WBM to monitor progression.</v>
      </c>
      <c r="I9" s="3"/>
      <c r="J9" s="3"/>
    </row>
    <row r="10" spans="1:10" ht="15" customHeight="1" x14ac:dyDescent="0.25">
      <c r="A10" s="3"/>
      <c r="B10" s="3"/>
      <c r="C10" s="36"/>
      <c r="D10" s="33"/>
      <c r="E10" s="33"/>
      <c r="F10" s="37"/>
      <c r="G10" s="37"/>
      <c r="H10" s="38"/>
      <c r="I10" s="3"/>
      <c r="J10" s="3"/>
    </row>
    <row r="11" spans="1:10" ht="128.25" customHeight="1" x14ac:dyDescent="0.25">
      <c r="A11" s="3"/>
      <c r="B11" s="173" t="s">
        <v>163</v>
      </c>
      <c r="C11" s="64" t="str">
        <f>'Training Plan-Template'!C21</f>
        <v>Alternative Imaging Modalities</v>
      </c>
      <c r="D11" s="65">
        <f>'Training Plan-Template'!E21</f>
        <v>13</v>
      </c>
      <c r="E11" s="65">
        <f>'Training Plan-Template'!F21</f>
        <v>16</v>
      </c>
      <c r="F11" s="66" t="str">
        <f>'Training Plan-Template'!U21</f>
        <v>Opportunities to familiarise themselves with patient pathways across a variety of modalities. A focus on the patient experience and role of the radiographer. Set out expectations for the learner in these alternative imaging modalities. Discuss learning outcomes with WBM.</v>
      </c>
      <c r="G11" s="66" t="str">
        <f>'Training Plan-Template'!V21</f>
        <v>Opportunities to undertake and observe in a variety of alternative imaging modalities. Areas such as mammography, DEXA, angiography, fluoroscopy, MRI, Nuclear Medicine, CT. Opportunities to discuss and reflect on the experiences within these areas and develop an understanding of patient care and physics related to these areas.</v>
      </c>
      <c r="H11" s="67" t="str">
        <f>'Training Plan-Template'!W21</f>
        <v>Continue to support the apprentice to share and transfer their theoretical learning into the clinical workplace, reflect and collect evidence of learning and achievement of KSBs in their portfolio. WBM to monitor progression.Help to provide opportunites to learn about alternative imaging modalities in practice to enable   pathway justification dependant on patient condition and NICE pathways.</v>
      </c>
      <c r="I11" s="3"/>
      <c r="J11" s="3"/>
    </row>
    <row r="12" spans="1:10" ht="225.75" customHeight="1" x14ac:dyDescent="0.25">
      <c r="A12" s="3"/>
      <c r="B12" s="173"/>
      <c r="C12" s="64" t="str">
        <f>'Training Plan-Template'!C22</f>
        <v>Radiographic Practice 3</v>
      </c>
      <c r="D12" s="65">
        <f>'Training Plan-Template'!E22</f>
        <v>13</v>
      </c>
      <c r="E12" s="65">
        <f>'Training Plan-Template'!F22</f>
        <v>21</v>
      </c>
      <c r="F12" s="66" t="str">
        <f>'Training Plan-Template'!U22</f>
        <v>Opportunities to familiarise themselves with patient pathways across  in terms of imaging and patient safety linked to a variety of alternate modalities. A focus on the patient experience and role of the radiographer. Set out expectations for the learner in these alternative imaging modalities</v>
      </c>
      <c r="G12" s="66" t="str">
        <f>'Training Plan-Template'!V22</f>
        <v>Opportunities to undertake a variety of general x-ray, theatre, CT and mobile examinations to support the academic delivery. Opportunities to undertake X-rays of: all body parts, non-contrast CT and contrast scanning of any body part and CT head, theatre experience, mobile X-ray experience in varius settings e.g. resus, ITU, recovery, NICU, other wards and departments, paediatric and dental experience. Opportunties to contextualise the radiographic physics taught as part of other modules, looking at the way in which CT scanners work, how image intensifiers and mobile x-ray equipment works. How to optimise exposures etc. Need to ensure that learners are able to complete the clinical assessments set out in the clinical assessment scheme.</v>
      </c>
      <c r="H12" s="67" t="str">
        <f>'Training Plan-Template'!W22</f>
        <v>Continue to support the apprentice to share and transfer their learning into the workplace, reflect and collect evidence of learning and achievement of KSBs in their portfolio. WBM to monitor progression.Help to provide opportunites to learn about modality and pathway justification dependant on patient condition and NICE pathways.</v>
      </c>
      <c r="I12" s="3"/>
      <c r="J12" s="3"/>
    </row>
    <row r="13" spans="1:10" ht="100.5" customHeight="1" x14ac:dyDescent="0.25">
      <c r="A13" s="3"/>
      <c r="B13" s="173"/>
      <c r="C13" s="64" t="str">
        <f>'Training Plan-Template'!C23</f>
        <v>Addressing and Assessing Complexity</v>
      </c>
      <c r="D13" s="65">
        <f>'Training Plan-Template'!E23</f>
        <v>14</v>
      </c>
      <c r="E13" s="65">
        <f>'Training Plan-Template'!F23</f>
        <v>18</v>
      </c>
      <c r="F13" s="66" t="str">
        <f>'Training Plan-Template'!U23</f>
        <v>Enable the apprentice to make contact with the local research and development department and understand how EBP is used within their workplace.</v>
      </c>
      <c r="G13" s="66" t="str">
        <f>'Training Plan-Template'!V23</f>
        <v>Work with the apprentice to decide on a topic for the Critical Appraisal so that the literature review completed is relevant to the work environment. Reinforce signposting to relevant support for research skills. Enable some protected time to complete work for the assignment.</v>
      </c>
      <c r="H13" s="67" t="str">
        <f>'Training Plan-Template'!W23</f>
        <v>Continue dialogue with the apprentice in preparation for the final year module (the Advancing Professional) in terms of using the topic for more in-depth literatuer review or research proposal.</v>
      </c>
      <c r="I13" s="3"/>
      <c r="J13" s="3"/>
    </row>
    <row r="14" spans="1:10" ht="108" customHeight="1" x14ac:dyDescent="0.25">
      <c r="A14" s="3"/>
      <c r="B14" s="173"/>
      <c r="C14" s="64" t="str">
        <f>'Training Plan-Template'!C24</f>
        <v>Evidence and Enquiry</v>
      </c>
      <c r="D14" s="65">
        <f>'Training Plan-Template'!E24</f>
        <v>14</v>
      </c>
      <c r="E14" s="65">
        <f>'Training Plan-Template'!F24</f>
        <v>19</v>
      </c>
      <c r="F14" s="66" t="str">
        <f>'Training Plan-Template'!U24</f>
        <v>Explore complex case management by the MDT and the role of the different professions involved at work</v>
      </c>
      <c r="G14" s="66" t="str">
        <f>'Training Plan-Template'!V24</f>
        <v>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H14" s="67" t="str">
        <f>'Training Plan-Template'!W24</f>
        <v>Discuss a recent service development or change in relation to MDT or inter-professional working. As part of progress review amend the individual targets based on the feedback received within this module, with specific reference to the relevant KSB's.</v>
      </c>
      <c r="I14" s="3"/>
      <c r="J14" s="3"/>
    </row>
    <row r="15" spans="1:10" ht="15" customHeight="1" x14ac:dyDescent="0.25">
      <c r="A15" s="3"/>
      <c r="B15" s="3"/>
      <c r="C15" s="36"/>
      <c r="D15" s="33"/>
      <c r="E15" s="33"/>
      <c r="F15" s="37"/>
      <c r="G15" s="37"/>
      <c r="H15" s="38"/>
      <c r="I15" s="3"/>
      <c r="J15" s="3"/>
    </row>
    <row r="16" spans="1:10" ht="264.75" customHeight="1" x14ac:dyDescent="0.25">
      <c r="A16" s="3"/>
      <c r="B16" s="147"/>
      <c r="C16" s="64" t="str">
        <f>'Training Plan-Template'!C26</f>
        <v>Radiographic Practice 4</v>
      </c>
      <c r="D16" s="65">
        <f>'Training Plan-Template'!E26</f>
        <v>22</v>
      </c>
      <c r="E16" s="65">
        <f>'Training Plan-Template'!F26</f>
        <v>32</v>
      </c>
      <c r="F16" s="66" t="str">
        <f>'Training Plan-Template'!U26</f>
        <v>Opportunities to familiarise themselves with patient pathways across all modalities with an emphasis on optimal imaging and patient safety linked to all modalities. Consolidate learning experiences and opportunities for development across the range of imaging.</v>
      </c>
      <c r="G16" s="66" t="str">
        <f>'Training Plan-Template'!V26</f>
        <v>Opportunities to consolidate experience and competencies in general x-ray, theatre, CT and mobile examinations to support the academic delivery. Opportunities to undertake X-rays of: all body parts, non-contrast CT and contrast scanning of any body part and CT head, theatre experience, mobile X-ray experience in varius settings e.g. resus, ITU, recovery, NICU, other wards and departments, paediatric and dental experience. Opportunties to consolidate understanding of  the radiographic physics taught as part of the course, looking at the way in which CT scanners work in practice, how image intensifiers and mobile x-ray equipment works for optimal and safe operation. How to optimise exposures etc. Need to ensure that learners are able to complete the clinical assessments set out in the clinical assessment scheme and be prepared in full for the Capstone Assessment.</v>
      </c>
      <c r="H16" s="67" t="str">
        <f>'Training Plan-Template'!W26</f>
        <v xml:space="preserve">Continue to support the apprentice to share and transfer their learning into the workplace, reflect and collect evidence of learning and achievement of KSBs in their portfolio in readiness for the Capstone Assessment. WBM to monitor progression.Help to provide opportunites to learn about modalities and pathway justification dependant on patient condition and NICE pathways. </v>
      </c>
      <c r="I16" s="3"/>
      <c r="J16" s="3"/>
    </row>
    <row r="17" spans="1:10" ht="95.1" customHeight="1" x14ac:dyDescent="0.25">
      <c r="A17" s="3"/>
      <c r="B17" s="147"/>
      <c r="C17" s="64" t="str">
        <f>'Training Plan-Template'!C27</f>
        <v xml:space="preserve">The Advancing Professional </v>
      </c>
      <c r="D17" s="65">
        <f>'Training Plan-Template'!E27</f>
        <v>25</v>
      </c>
      <c r="E17" s="65">
        <f>'Training Plan-Template'!F27</f>
        <v>31</v>
      </c>
      <c r="F17" s="66" t="str">
        <f>'Training Plan-Template'!U27</f>
        <v>Discuss progress from the second year literature review into a more extended literature review and or research proposal. Where possible/appropriate discuss the apprentice involvement in data collection &amp; data analysis based on a service review/audit</v>
      </c>
      <c r="G17" s="66" t="str">
        <f>'Training Plan-Template'!V27</f>
        <v>Allow apprentice to get appropriate support alongside the allocated university tutor in completing literature review or proposal.</v>
      </c>
      <c r="H17" s="67" t="str">
        <f>'Training Plan-Template'!W27</f>
        <v>As part of the progress review amend the individual targets based on the feedback received within this module. With specific reference to the relevant KSB's</v>
      </c>
      <c r="I17" s="3"/>
      <c r="J17" s="3"/>
    </row>
    <row r="18" spans="1:10" ht="134.25" customHeight="1" x14ac:dyDescent="0.25">
      <c r="A18" s="3"/>
      <c r="B18" s="147" t="s">
        <v>124</v>
      </c>
      <c r="C18" s="64" t="str">
        <f>'Training Plan-Template'!C28</f>
        <v>Professional Leadership</v>
      </c>
      <c r="D18" s="65">
        <f>'Training Plan-Template'!E28</f>
        <v>25</v>
      </c>
      <c r="E18" s="65">
        <f>'Training Plan-Template'!F28</f>
        <v>32</v>
      </c>
      <c r="F18" s="66" t="str">
        <f>'Training Plan-Template'!U28</f>
        <v>Under guidance of the mentor: Explore different leadership styles in practice.</v>
      </c>
      <c r="G18" s="66" t="str">
        <f>'Training Plan-Template'!V28</f>
        <v>As part of mentoring discuss the leadership skills the apprentice demonstrates at this moment in time. Review at least one reflection where the apprentices has reflected on their own leadership style and skill and development needs in relation to this. This can form the basis of CPD. Explore the pillars of practice and how these link to the work environment.</v>
      </c>
      <c r="H18" s="67" t="str">
        <f>'Training Plan-Template'!W28</f>
        <v>As part of progress review amend the individual targets based on the feedback received within this module. With specific reference to the relevant KSB's</v>
      </c>
      <c r="I18" s="3"/>
      <c r="J18" s="3"/>
    </row>
    <row r="19" spans="1:10" ht="131.25" customHeight="1" x14ac:dyDescent="0.25">
      <c r="A19" s="3"/>
      <c r="B19" s="147"/>
      <c r="C19" s="64" t="str">
        <f>'Training Plan-Template'!C29</f>
        <v>Working with Complexity in Practice:</v>
      </c>
      <c r="D19" s="65">
        <f>'Training Plan-Template'!E29</f>
        <v>25</v>
      </c>
      <c r="E19" s="65">
        <f>'Training Plan-Template'!F29</f>
        <v>33</v>
      </c>
      <c r="F19" s="66" t="str">
        <f>'Training Plan-Template'!U29</f>
        <v>Explore complex case management and the integration of services at work, with emphasis of the impact this has on allied health practice at work. Enable learners to find out more about a service improvement or a service change.</v>
      </c>
      <c r="G19" s="66" t="str">
        <f>'Training Plan-Template'!V29</f>
        <v>Building on the second year: 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H19" s="67" t="str">
        <f>'Training Plan-Template'!W29</f>
        <v>As part of progress review amend the individual targets based on the feedback received within this module. With specific reference to the relevant KSB's</v>
      </c>
      <c r="I19" s="3"/>
      <c r="J19" s="3"/>
    </row>
    <row r="20" spans="1:10" ht="114.75" customHeight="1" x14ac:dyDescent="0.25">
      <c r="A20" s="3"/>
      <c r="B20" s="147"/>
      <c r="C20" s="40" t="str">
        <f>'Training Plan-Template'!C30</f>
        <v>Capstone Module</v>
      </c>
      <c r="D20" s="65">
        <f>'Training Plan-Template'!E30</f>
        <v>30</v>
      </c>
      <c r="E20" s="65">
        <f>'Training Plan-Template'!F30</f>
        <v>33</v>
      </c>
      <c r="F20" s="66" t="str">
        <f>'Training Plan-Template'!U30</f>
        <v>This is something that begins really early on, but becomes a real focus in the third and final year. This takes place during progress reviews, but during the last 6 months we expect apprentices to have sufficient evidence in their portfolio to demonstrate competence at each of the KSB's on the apprenticeship standard.</v>
      </c>
      <c r="G20" s="66" t="str">
        <f>'Training Plan-Template'!V30</f>
        <v xml:space="preserve">Review the evidence the apprentice is planning to use for the module's presentation. </v>
      </c>
      <c r="H20" s="67" t="str">
        <f>'Training Plan-Template'!W30</f>
        <v>Congratulate and encourage them they are really ready for NQ Radiographer status. Support HCPC application once all marks are confirmed.</v>
      </c>
      <c r="I20" s="3"/>
      <c r="J20" s="3"/>
    </row>
    <row r="21" spans="1:10" x14ac:dyDescent="0.25">
      <c r="A21" s="3"/>
      <c r="B21" s="3"/>
      <c r="C21" s="76"/>
      <c r="D21" s="77"/>
      <c r="E21" s="77"/>
      <c r="F21" s="78"/>
      <c r="G21" s="78"/>
      <c r="H21" s="79"/>
      <c r="I21" s="3"/>
      <c r="J21" s="3"/>
    </row>
    <row r="22" spans="1:10" ht="95.1" customHeight="1" x14ac:dyDescent="0.25">
      <c r="A22" s="3"/>
      <c r="B22" s="75"/>
      <c r="C22" s="148" t="s">
        <v>164</v>
      </c>
      <c r="D22" s="80"/>
      <c r="E22" s="80"/>
      <c r="F22" s="81"/>
      <c r="G22" s="81"/>
      <c r="H22" s="81"/>
      <c r="I22" s="3"/>
      <c r="J22" s="3"/>
    </row>
    <row r="23" spans="1:10" x14ac:dyDescent="0.25">
      <c r="A23" s="3"/>
      <c r="B23" s="3"/>
      <c r="C23" s="3"/>
      <c r="D23" s="3"/>
      <c r="E23" s="3"/>
      <c r="F23" s="3"/>
      <c r="G23" s="3"/>
      <c r="H23" s="3"/>
      <c r="I23" s="3"/>
      <c r="J23" s="3"/>
    </row>
    <row r="24" spans="1:10" x14ac:dyDescent="0.25">
      <c r="A24" s="3"/>
      <c r="B24" s="3"/>
      <c r="C24" s="3"/>
      <c r="D24" s="3"/>
      <c r="E24" s="3"/>
      <c r="F24" s="3"/>
      <c r="G24" s="3"/>
      <c r="H24" s="3"/>
      <c r="I24" s="3"/>
      <c r="J24" s="3"/>
    </row>
    <row r="25" spans="1:10" x14ac:dyDescent="0.25">
      <c r="A25" s="3"/>
      <c r="B25" s="3"/>
      <c r="C25" s="3"/>
      <c r="D25" s="3"/>
      <c r="E25" s="3"/>
      <c r="F25" s="3"/>
      <c r="G25" s="3"/>
      <c r="H25" s="3"/>
      <c r="I25" s="3"/>
    </row>
    <row r="26" spans="1:10" x14ac:dyDescent="0.25">
      <c r="B26" s="3"/>
      <c r="C26" s="3"/>
      <c r="D26" s="3"/>
      <c r="E26" s="3"/>
      <c r="F26" s="3"/>
      <c r="G26" s="3"/>
      <c r="H26" s="3"/>
      <c r="I26" s="3"/>
    </row>
    <row r="27" spans="1:10" x14ac:dyDescent="0.25">
      <c r="B27" s="3"/>
    </row>
  </sheetData>
  <mergeCells count="6">
    <mergeCell ref="B11:B14"/>
    <mergeCell ref="B4:H4"/>
    <mergeCell ref="C3:H3"/>
    <mergeCell ref="C1:I1"/>
    <mergeCell ref="C2:I2"/>
    <mergeCell ref="B6:B9"/>
  </mergeCells>
  <pageMargins left="0.7" right="0.7" top="0.75" bottom="0.75" header="0.3" footer="0.3"/>
  <pageSetup paperSize="9" scale="31"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B8146-D46B-48E5-A0D3-98E93C3B0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e5dc7cd7-ca08-4e11-b371-89cc7425e745"/>
    <ds:schemaRef ds:uri="2338e70c-3ca3-40b1-ba30-6ea23096f1ba"/>
    <ds:schemaRef ds:uri="http://www.w3.org/XML/1998/namespace"/>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2023-01-30T11:26:03Z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