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ttps://sheffieldhallam-my.sharepoint.com/personal/kj0858_hallam_shu_ac_uk/Documents/New folder/Barratt Training Plans/"/>
    </mc:Choice>
  </mc:AlternateContent>
  <xr:revisionPtr revIDLastSave="0" documentId="8_{C904D02B-BD30-4AC0-B9F4-1BC033212A89}" xr6:coauthVersionLast="47" xr6:coauthVersionMax="47" xr10:uidLastSave="{00000000-0000-0000-0000-000000000000}"/>
  <bookViews>
    <workbookView xWindow="-1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Page'!$A$1:$I$29</definedName>
    <definedName name="_xlnm.Print_Area" localSheetId="1">'OTJT breakdown &amp; Pie chart'!$A$1:$J$29</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2" l="1"/>
  <c r="C22" i="14"/>
  <c r="D22" i="14"/>
  <c r="E22" i="14"/>
  <c r="C23" i="14"/>
  <c r="D23" i="14"/>
  <c r="E23" i="14"/>
  <c r="C24" i="14"/>
  <c r="D24" i="14"/>
  <c r="E24" i="14"/>
  <c r="C25" i="14"/>
  <c r="D25" i="14"/>
  <c r="E25" i="14"/>
  <c r="E21" i="14"/>
  <c r="D21" i="14"/>
  <c r="C21" i="14"/>
  <c r="E20" i="14"/>
  <c r="D20" i="14"/>
  <c r="C20" i="14"/>
  <c r="C15" i="14"/>
  <c r="D15" i="14"/>
  <c r="E15" i="14"/>
  <c r="C16" i="14"/>
  <c r="D16" i="14"/>
  <c r="E16" i="14"/>
  <c r="C17" i="14"/>
  <c r="D17" i="14"/>
  <c r="E17" i="14"/>
  <c r="C18" i="14"/>
  <c r="D18" i="14"/>
  <c r="E18" i="14"/>
  <c r="E14" i="14"/>
  <c r="D14" i="14"/>
  <c r="C14" i="14"/>
  <c r="E13" i="14"/>
  <c r="D13" i="14"/>
  <c r="C13" i="14"/>
  <c r="C8" i="14"/>
  <c r="D8" i="14"/>
  <c r="E8" i="14"/>
  <c r="C9" i="14"/>
  <c r="D9" i="14"/>
  <c r="E9" i="14"/>
  <c r="C10" i="14"/>
  <c r="D10" i="14"/>
  <c r="E10" i="14"/>
  <c r="C11" i="14"/>
  <c r="D11" i="14"/>
  <c r="E11" i="14"/>
  <c r="E7" i="14"/>
  <c r="E6" i="14"/>
  <c r="D7" i="14"/>
  <c r="D6" i="14"/>
  <c r="C7" i="14"/>
  <c r="C6" i="14"/>
  <c r="J35" i="12"/>
  <c r="G8" i="10" s="1"/>
  <c r="M2" i="10" s="1"/>
  <c r="K35" i="12"/>
  <c r="G9" i="10" s="1"/>
  <c r="M3" i="10" s="1"/>
  <c r="L35" i="12"/>
  <c r="G10" i="10" s="1"/>
  <c r="M4" i="10" s="1"/>
  <c r="M35" i="12"/>
  <c r="G11" i="10" s="1"/>
  <c r="M5" i="10" s="1"/>
  <c r="N35" i="12"/>
  <c r="G12" i="10" s="1"/>
  <c r="M6" i="10" s="1"/>
  <c r="O35" i="12"/>
  <c r="I8" i="10" s="1"/>
  <c r="M7" i="10" s="1"/>
  <c r="P35" i="12"/>
  <c r="I9" i="10" s="1"/>
  <c r="M8" i="10" s="1"/>
  <c r="Q35" i="12"/>
  <c r="I10" i="10" s="1"/>
  <c r="M9" i="10" s="1"/>
  <c r="R35" i="12"/>
  <c r="I11" i="10" s="1"/>
  <c r="M10" i="10" s="1"/>
  <c r="H10" i="10"/>
  <c r="H13" i="10"/>
  <c r="L12" i="10" s="1"/>
  <c r="H12" i="10"/>
  <c r="L11" i="10" s="1"/>
  <c r="H11" i="10"/>
  <c r="L10" i="10" s="1"/>
  <c r="H9" i="10"/>
  <c r="L8" i="10" s="1"/>
  <c r="H8" i="10"/>
  <c r="L7" i="10" s="1"/>
  <c r="B12" i="10"/>
  <c r="L6" i="10" s="1"/>
  <c r="B11" i="10"/>
  <c r="L5" i="10" s="1"/>
  <c r="B10" i="10"/>
  <c r="L4" i="10" s="1"/>
  <c r="B9" i="10"/>
  <c r="L3" i="10" s="1"/>
  <c r="B8" i="10"/>
  <c r="L2" i="10" s="1"/>
  <c r="I10" i="12"/>
  <c r="I32" i="12" s="1"/>
  <c r="C2" i="14"/>
  <c r="C1" i="14"/>
  <c r="C3" i="14"/>
  <c r="F2" i="10"/>
  <c r="F1" i="10"/>
  <c r="H35" i="12"/>
  <c r="F5" i="10" s="1"/>
  <c r="S32" i="12" l="1"/>
  <c r="T32" i="12"/>
  <c r="I20" i="12"/>
  <c r="T20" i="12" s="1"/>
  <c r="I26" i="12"/>
  <c r="I33" i="12"/>
  <c r="I30" i="12"/>
  <c r="T30" i="12" s="1"/>
  <c r="I31" i="12"/>
  <c r="I34" i="12"/>
  <c r="S34" i="12" s="1"/>
  <c r="L9" i="10"/>
  <c r="I23" i="12"/>
  <c r="T23" i="12" s="1"/>
  <c r="I25" i="12"/>
  <c r="T25" i="12" s="1"/>
  <c r="I27" i="12"/>
  <c r="S27" i="12" s="1"/>
  <c r="I28" i="12"/>
  <c r="I24" i="12"/>
  <c r="I17" i="12"/>
  <c r="T17" i="12" s="1"/>
  <c r="I18" i="12"/>
  <c r="I21" i="12"/>
  <c r="I16" i="12"/>
  <c r="S20" i="12" l="1"/>
  <c r="S30" i="12"/>
  <c r="T34" i="12"/>
  <c r="S26" i="12"/>
  <c r="T26" i="12"/>
  <c r="T31" i="12"/>
  <c r="S31" i="12"/>
  <c r="T33" i="12"/>
  <c r="S33" i="12"/>
  <c r="S16" i="12"/>
  <c r="I35" i="12"/>
  <c r="I11" i="12" s="1"/>
  <c r="F4" i="10" s="1"/>
  <c r="F6" i="10" s="1"/>
  <c r="S23" i="12"/>
  <c r="S25" i="12"/>
  <c r="T27" i="12"/>
  <c r="S24" i="12"/>
  <c r="T24" i="12"/>
  <c r="T28" i="12"/>
  <c r="S28" i="12"/>
  <c r="S17" i="12"/>
  <c r="T16" i="12"/>
  <c r="T18" i="12"/>
  <c r="S18" i="12"/>
  <c r="T21" i="12"/>
  <c r="S21" i="12"/>
  <c r="T35" i="12" l="1"/>
  <c r="I13" i="10" s="1"/>
  <c r="M12" i="10" s="1"/>
  <c r="S35" i="12"/>
  <c r="I12" i="10" s="1"/>
  <c r="M11" i="10" s="1"/>
</calcChain>
</file>

<file path=xl/sharedStrings.xml><?xml version="1.0" encoding="utf-8"?>
<sst xmlns="http://schemas.openxmlformats.org/spreadsheetml/2006/main" count="172" uniqueCount="159">
  <si>
    <t>Apprenticeship Training Plan for:</t>
  </si>
  <si>
    <t>Chartered Surveyor Standard (degree)</t>
  </si>
  <si>
    <t>https://www.instituteforapprenticeships.org/apprenticeship-standards/chartered-surveyor-degree/</t>
  </si>
  <si>
    <t>https://www.instituteforapprenticeships.org/media/4273/st0331_chartered_surveyor_l6_ap_for_publication_26052020.pdf</t>
  </si>
  <si>
    <t>Level of Delivery and EPA</t>
  </si>
  <si>
    <r>
      <rPr>
        <sz val="11"/>
        <color rgb="FF000000"/>
        <rFont val="Calibri"/>
        <family val="2"/>
      </rPr>
      <t>The Course is a closed provision degree apprenticeship for Barratt Developments Ltd's land buyers. The course normally takes 4.5 years (54 months) part-time to complete. The apprenticeship is usually delivered over 72 months (to EPA) however, every apprentice is different and it will depend on their previous experience.</t>
    </r>
    <r>
      <rPr>
        <sz val="11"/>
        <color rgb="FF00B0F0"/>
        <rFont val="Calibri"/>
        <family val="2"/>
      </rPr>
      <t xml:space="preserve"> </t>
    </r>
    <r>
      <rPr>
        <sz val="11"/>
        <color rgb="FF000000"/>
        <rFont val="Calibri"/>
        <family val="2"/>
      </rPr>
      <t xml:space="preserve"> The EPA is delivered after the full award of credit, by the RICS as a third party independent organisation registered with the ESFA as an EPA Organisation. </t>
    </r>
    <r>
      <rPr>
        <sz val="11"/>
        <color rgb="FF00B0F0"/>
        <rFont val="Calibri"/>
        <family val="2"/>
      </rPr>
      <t xml:space="preserve"> </t>
    </r>
    <r>
      <rPr>
        <sz val="11"/>
        <color rgb="FF000000"/>
        <rFont val="Calibri"/>
        <family val="2"/>
      </rPr>
      <t xml:space="preserve">The end-point assessment is the final stage of the apprenticeship and enables the apprentice to demonstrate checks that the employee meets the apprenticeship standard and is ready to join the profession with full occupational competence. 
Apprentices attend the programme through </t>
    </r>
    <r>
      <rPr>
        <sz val="11"/>
        <color rgb="FFFF0000"/>
        <rFont val="Calibri"/>
        <family val="2"/>
      </rPr>
      <t xml:space="preserve"> </t>
    </r>
    <r>
      <rPr>
        <sz val="11"/>
        <color rgb="FF000000"/>
        <rFont val="Calibri"/>
        <family val="2"/>
      </rPr>
      <t>block delivery (typically 4 blocks per year, 5 days in each block)</t>
    </r>
    <r>
      <rPr>
        <sz val="11"/>
        <color rgb="FFFF0000"/>
        <rFont val="Calibri"/>
        <family val="2"/>
      </rPr>
      <t>.</t>
    </r>
    <r>
      <rPr>
        <sz val="11"/>
        <color rgb="FF000000"/>
        <rFont val="Calibri"/>
        <family val="2"/>
      </rPr>
      <t xml:space="preserve"> The programme adopts a blended learning approach with modules delivered through a combination of lectures, class-based seminars, practical work and site visits</t>
    </r>
    <r>
      <rPr>
        <sz val="11"/>
        <color rgb="FFFF0000"/>
        <rFont val="Calibri"/>
        <family val="2"/>
      </rPr>
      <t>.</t>
    </r>
    <r>
      <rPr>
        <sz val="11"/>
        <color rgb="FF000000"/>
        <rFont val="Calibri"/>
        <family val="2"/>
      </rPr>
      <t xml:space="preserve"> Teaching &amp; learning will be face to face and online, with workplace learning supported with online anytime access resources. Applied work-based projects and 12 weekly Progress reviews equip and support you with the requisite knowledge, skills, and behaviours to meet  the Apprenticeship Standard. The course will deliver against the nationally recognised Level 6 Chartered Surveyor Degree Apprenticeship standard. The apprenticeship includes a combination of work-based learning modules and specialist Real Estate education, which leads to a </t>
    </r>
    <r>
      <rPr>
        <i/>
        <sz val="11"/>
        <color rgb="FF000000"/>
        <rFont val="Calibri"/>
        <family val="2"/>
      </rPr>
      <t>BSc Hons Professional Practice in Residential Real Estate</t>
    </r>
    <r>
      <rPr>
        <sz val="11"/>
        <color rgb="FF000000"/>
        <rFont val="Calibri"/>
        <family val="2"/>
      </rPr>
      <t xml:space="preserve">. </t>
    </r>
  </si>
  <si>
    <t>Colour coding key for Mapping Modules to the KSBs</t>
  </si>
  <si>
    <t>Mandatory Components:</t>
  </si>
  <si>
    <t>BSc (Hons) Professional Practice in Residential Real Estate</t>
  </si>
  <si>
    <t>Strong Direct Relationship</t>
  </si>
  <si>
    <t>Definite but lesser focus</t>
  </si>
  <si>
    <t>Relevant but more contextual learning</t>
  </si>
  <si>
    <t>Duration of practical programme (months)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</si>
  <si>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</si>
  <si>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</si>
  <si>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</si>
  <si>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</si>
  <si>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</si>
  <si>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</si>
  <si>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</si>
  <si>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</si>
  <si>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</si>
  <si>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</si>
  <si>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</si>
  <si>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</si>
  <si>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</si>
  <si>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</si>
  <si>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</si>
  <si>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</si>
  <si>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</si>
  <si>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Sessions)</t>
  </si>
  <si>
    <t>Spare Column</t>
  </si>
  <si>
    <t>Work Based Project /  Applied Learning in the Work 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</si>
  <si>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</si>
  <si>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</si>
  <si>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</si>
  <si>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r>
      <t xml:space="preserve">Law - </t>
    </r>
    <r>
      <rPr>
        <sz val="14"/>
        <color theme="1"/>
        <rFont val="Arial"/>
        <family val="2"/>
      </rPr>
      <t>Explain the law and the role of legal advisers relating to either acquisition / disposal of property, standard forms of building contracts or other related contracts</t>
    </r>
  </si>
  <si>
    <r>
      <t>Information Management</t>
    </r>
    <r>
      <rPr>
        <sz val="14"/>
        <color theme="1"/>
        <rFont val="Arial"/>
        <family val="2"/>
      </rPr>
      <t xml:space="preserve"> - Describe the methods and techniques for providing information, data and advice to clients</t>
    </r>
  </si>
  <si>
    <r>
      <t xml:space="preserve">Finance </t>
    </r>
    <r>
      <rPr>
        <sz val="14"/>
        <color theme="1"/>
        <rFont val="Arial"/>
        <family val="2"/>
      </rPr>
      <t>- Describe accounting procedures and explain methods for obtaining and managing finance</t>
    </r>
  </si>
  <si>
    <r>
      <t xml:space="preserve">Health and Safety </t>
    </r>
    <r>
      <rPr>
        <sz val="14"/>
        <color theme="1"/>
        <rFont val="Arial"/>
        <family val="2"/>
      </rPr>
      <t>- Explain how to ensure safe and secure working environments for self and others</t>
    </r>
  </si>
  <si>
    <t>Diversity and inclusion - The importance and recognition of diversity. Legal, regulatory and ethical requirements including inclusive environments</t>
  </si>
  <si>
    <r>
      <t>Sustainability</t>
    </r>
    <r>
      <rPr>
        <sz val="14"/>
        <color theme="1"/>
        <rFont val="Arial"/>
        <family val="2"/>
      </rPr>
      <t xml:space="preserve"> - Explain how to embed sustainability into projects and how to influence client's behaviour</t>
    </r>
  </si>
  <si>
    <r>
      <t xml:space="preserve">Construction technology </t>
    </r>
    <r>
      <rPr>
        <sz val="14"/>
        <color theme="1"/>
        <rFont val="Arial"/>
        <family val="2"/>
      </rPr>
      <t>- Describe the technology of complex buildings including materials</t>
    </r>
  </si>
  <si>
    <t>Ethics and professionalism: The role, givernance and regulatory frameworks of the RICS. Global and professional ethical standards and Rules of Conduct and how to deal with ethical dilemas</t>
  </si>
  <si>
    <r>
      <t xml:space="preserve">Consultancy </t>
    </r>
    <r>
      <rPr>
        <sz val="14"/>
        <color theme="1"/>
        <rFont val="Arial"/>
        <family val="2"/>
      </rPr>
      <t>- Explain how to manage client relationships</t>
    </r>
  </si>
  <si>
    <t>Optional Knowledge: two selected relevant to Real Estate</t>
  </si>
  <si>
    <r>
      <t>Applied valuation and appraisal.</t>
    </r>
    <r>
      <rPr>
        <sz val="14"/>
        <color theme="1"/>
        <rFont val="Arial"/>
        <family val="2"/>
      </rPr>
      <t xml:space="preserve"> Applied freehold and leasehold valuations. valuation reporting and standards. </t>
    </r>
  </si>
  <si>
    <r>
      <t xml:space="preserve">Land, property and planning Law  </t>
    </r>
    <r>
      <rPr>
        <sz val="14"/>
        <rFont val="Arial"/>
        <family val="2"/>
      </rPr>
      <t xml:space="preserve">- Applied land law, landlord and tenant law, applied planning law. </t>
    </r>
  </si>
  <si>
    <t>Inspection and measurement: the requirements and reasons for property inspection. Safety issues when undertaking and inspection and identifying access arrangements. The basis of measurement.</t>
  </si>
  <si>
    <r>
      <t xml:space="preserve">Information Management </t>
    </r>
    <r>
      <rPr>
        <sz val="14"/>
        <color theme="1"/>
        <rFont val="Arial"/>
        <family val="2"/>
      </rPr>
      <t>- Provide data, information and advice for clients relevant to the surveying discipline</t>
    </r>
  </si>
  <si>
    <r>
      <t xml:space="preserve">Health and safety </t>
    </r>
    <r>
      <rPr>
        <sz val="14"/>
        <color theme="1"/>
        <rFont val="Arial"/>
        <family val="2"/>
      </rPr>
      <t>- Recommend solutions to ensure safe and secure working environments</t>
    </r>
  </si>
  <si>
    <r>
      <t xml:space="preserve">Construction technology </t>
    </r>
    <r>
      <rPr>
        <sz val="14"/>
        <color theme="1"/>
        <rFont val="Arial"/>
        <family val="2"/>
      </rPr>
      <t>- Provide advice relating to the construction technology of buildings and their materials</t>
    </r>
  </si>
  <si>
    <r>
      <t xml:space="preserve">Law </t>
    </r>
    <r>
      <rPr>
        <sz val="14"/>
        <color theme="1"/>
        <rFont val="Arial"/>
        <family val="2"/>
      </rPr>
      <t xml:space="preserve">- Negotiate and agree terms for acquisition/disposal of property, standard forms of building contract or other related contracts and liaise with legal advisers </t>
    </r>
  </si>
  <si>
    <r>
      <t>Consultancy</t>
    </r>
    <r>
      <rPr>
        <sz val="14"/>
        <color theme="1"/>
        <rFont val="Arial"/>
        <family val="2"/>
      </rPr>
      <t xml:space="preserve"> - Manage client instructions from engagement to completion</t>
    </r>
  </si>
  <si>
    <t>Optional skills: two selected relevant to Real Estate</t>
  </si>
  <si>
    <r>
      <t xml:space="preserve">Valuation and appraisal. </t>
    </r>
    <r>
      <rPr>
        <sz val="14"/>
        <color theme="1"/>
        <rFont val="Arial"/>
        <family val="2"/>
      </rPr>
      <t xml:space="preserve">Prepare valuations for a range of formal purposes, prepare valuations for appraisal purposes, provide reports relating to valuation for clients. </t>
    </r>
  </si>
  <si>
    <r>
      <t xml:space="preserve">Land, property and planning law (apply the following to at least two of property, L&amp;T and planning law). </t>
    </r>
    <r>
      <rPr>
        <sz val="14"/>
        <color theme="1"/>
        <rFont val="Arial"/>
        <family val="2"/>
      </rPr>
      <t xml:space="preserve">Negotiate solutions relating to legal issues, prepare reports on legal matters, provide advice to clients. </t>
    </r>
  </si>
  <si>
    <t xml:space="preserve"> Inspection and measurement – Undertake inspections of land and property and prepare related reports and advice. Use appropriate instrumentation to take measurements of land and property. Apply the appropriate guidance and use the appropriate basis to undertake measurements. Prepare and present measurements in an appropriate manner.</t>
  </si>
  <si>
    <r>
      <t xml:space="preserve">Provide a high standard of service </t>
    </r>
    <r>
      <rPr>
        <sz val="14"/>
        <color theme="1"/>
        <rFont val="Arial"/>
        <family val="2"/>
      </rPr>
      <t>- Always ensure your client, or others to whom you have a professional responsibility, receive the best possible advice, support or performance of the terms of engagement you have agreed to and ensure you always give attention to detail</t>
    </r>
  </si>
  <si>
    <r>
      <t>Act in a way that promotes trust in the surveying profession</t>
    </r>
    <r>
      <rPr>
        <sz val="14"/>
        <color theme="1"/>
        <rFont val="Arial"/>
        <family val="2"/>
      </rPr>
      <t xml:space="preserve"> - Act in a manner, both in your professional life and private life, to promote you, your firm or the organisation you work for in a professional and positive way</t>
    </r>
  </si>
  <si>
    <r>
      <t xml:space="preserve">Act with integrity </t>
    </r>
    <r>
      <rPr>
        <sz val="14"/>
        <color theme="1"/>
        <rFont val="Arial"/>
        <family val="2"/>
      </rPr>
      <t>- Always be trustworthy, open and transparent.  Respect confidential information of your clients or potential clients and do not allow bias, conflict of interest or the undue influence of others to override your professional or business judgements or obligations.  Always act consistently in the public interest when making decisions or providing advice.</t>
    </r>
  </si>
  <si>
    <r>
      <t xml:space="preserve">Treat others with respect </t>
    </r>
    <r>
      <rPr>
        <sz val="14"/>
        <color theme="1"/>
        <rFont val="Arial"/>
        <family val="2"/>
      </rPr>
      <t>- Treat everyone with courtesy, politeness and respect and consider cultural sensitivities and business practices</t>
    </r>
  </si>
  <si>
    <r>
      <t>Take responsibility</t>
    </r>
    <r>
      <rPr>
        <sz val="14"/>
        <color theme="1"/>
        <rFont val="Arial"/>
        <family val="2"/>
      </rPr>
      <t xml:space="preserve"> - Always act with skill, care and diligence and deal with any complaint in an appropriate professional manner</t>
    </r>
  </si>
  <si>
    <t>BEFORE</t>
  </si>
  <si>
    <t>DURING</t>
  </si>
  <si>
    <t>AFTER</t>
  </si>
  <si>
    <t>Level 4</t>
  </si>
  <si>
    <t>Introduction to Reflective Practice: Residential Work Based Learning 1</t>
  </si>
  <si>
    <t>Talent Team: Assist the apprentice through the onboarding exercises prior to commencing studies. Assign a mentor to the apprentice if not in place.
Divisional Office: Carry out the Divisional and Regional Inductions along with any LMS Mandatory E Learning. Support the Talent team in any onboarding excercises as required. Carry out initital discussion of the skills scan and potential upskilling for the coming months</t>
  </si>
  <si>
    <t>Mentor to have regular meetings with the apprentice to discuss / plan off the job training and monitor KSB progression. Put in place any plans for apprentices to gain experience outside of their current role. Facilitate access by the apprentice to a recent graduate member of staff with whom they can discuss the benefits of a focussed approach to university study.</t>
  </si>
  <si>
    <t>Ongoing support to progress the apprentice's knowledge and experience in line with the apprenticeship KSBs. Ensure apprentice has opportunities for continued off the job training, including CPD, work shadowing etc.</t>
  </si>
  <si>
    <t>Work Based Project:  Residential Development (Work Based Learning 2)</t>
  </si>
  <si>
    <t>Review the module information and introduce the apprentice to your organisation's culture, business strategy and context so that they are ready to discuss and critique these dimensions during their teaching block. Also introduce them to professional reporting techniques used within the organisation. These should include a range of MS software (e.g. Word, Excel, PP) and the presentation of data within a report.</t>
  </si>
  <si>
    <t xml:space="preserve">Ensure student enrolls as a student member of the RICS and submits details to the module leader. Facilitate access by your apprentice to colleagues and information so that they can identify and analyse an instance of workplace problem solving , and so that they can gather and present appropriate information for their appraisal of the organisation's culture, bsuiness strategy and context. </t>
  </si>
  <si>
    <t xml:space="preserve">Discuss with your apprentice how their study on this module has developed their understanding of how their organisation operates, and how problems are solved within the workplace and provide follow-on opportunities to continue to develop their research and report wrting skills within the organisation.  </t>
  </si>
  <si>
    <t xml:space="preserve">Law and Legal Concepts </t>
  </si>
  <si>
    <t xml:space="preserve">Review the module guide and discuss with the apprentice how law features in their own work tasks and processes. </t>
  </si>
  <si>
    <t xml:space="preserve">Facilitate access for the apprentice to project files and/or personnel so that they can undertake their assessment related to the evaluation of the impact of a legal requirement upon a project being dealt with within their department </t>
  </si>
  <si>
    <t>Discuss with your apprentice how their study on this module has developed their understanding of how the law influences their organisation's operations and provide follow-on opportunities for the apprentice to review legal documentation related to a variety of litigation and projects within the organisation.</t>
  </si>
  <si>
    <t>Introduction to Valuation</t>
  </si>
  <si>
    <t>Review the module information and discuss with the apprentice how valuation processes contribute to the conduct of the Land Buying function within the organisation. Ensure that the apprentice has an opportunity to read a valuation report prior to the start of the module.</t>
  </si>
  <si>
    <t xml:space="preserve">Support your apprentice's engagement with the module's learning by facilitating access by them to valuation-related project files and/or personnel. </t>
  </si>
  <si>
    <t xml:space="preserve">Review with the apprentice how their understanding of valuation has increased, and  to consolidate their learning facilitate access for the apprentice to project files and/or personnel so that they can continue to develop their appreciation of the forms of valuation undertaken within their organisation.. </t>
  </si>
  <si>
    <t>Economics and Market Interpretation for Residential Development</t>
  </si>
  <si>
    <t>Review the module information and discuss with the apprentice how the organisation seeks to understand (and to influence) the residential housing market.</t>
  </si>
  <si>
    <t xml:space="preserve">Facilitate access for the apprentice to project files and/or personnel so that they can examine an economic analysis used to support the organisation's business activity (for example, an economic analysis presented in support of a business case for a proposed project or initiative). </t>
  </si>
  <si>
    <t xml:space="preserve">Review the learning obtained via this module and  to consolidate their learning facilitate access for the apprentice to project files and/or personnel so that they can continue to develop their appreciation of the ways in which economic analyses are undertaken and used within their organisation.. </t>
  </si>
  <si>
    <t>Introduction to Planning Systems</t>
  </si>
  <si>
    <t>Review the module information and discuss with the apprentice how the organisation seeks to understand, comply with (and to influence) the planning system in its projects.</t>
  </si>
  <si>
    <t xml:space="preserve">Support your apprentice's engagement with the module's learning by facilitating access by them to planning-related project files and/or personnel. </t>
  </si>
  <si>
    <t xml:space="preserve">Review the learning obtained via this module, identify any gaps in related KSBs and  to consolidate their learning facilitate access for the apprentice to project files and/or personnel in the planning team so that they can continue to examine how the planning system has impacted a particular project. </t>
  </si>
  <si>
    <t>Level 5</t>
  </si>
  <si>
    <t>Residential Design, Construction and Sustainability:  Work Based Learning 3</t>
  </si>
  <si>
    <t>Review the module information and identify a site/project at which the apprentice will be able to witness and/or examine (through access to documentation and personnel) the design, construction of a residential development (with particular rreference to sustainable design and construction considerations) and arrange for the apprentice to work shadow that project and its team for the duration of this module.</t>
  </si>
  <si>
    <t>Support your apprentice's engagement with the module's learning by facilitating the apprentice's access to the organisation's design and construction team.</t>
  </si>
  <si>
    <t>Review the learning obtained via this module, identify any gaps in related KSBs and encourage the apprentice to continue their exploration of the influence of sustainability considerations upon the design and construction of residential developments, by facilitating introductions to and site visits to a variety of schemes.</t>
  </si>
  <si>
    <t>The Development Process</t>
  </si>
  <si>
    <t>Review the module information and discuss with the apprentice the roles that the land buyer plays within the process of identifying, evaluating and forming development proposals for a site</t>
  </si>
  <si>
    <t>Support your apprentice's engagement with the module's learning by facilitating the apprentice's access to a member of the land buying team team  so that they can discuss how on a complex project they identified, evaluated and formed development proposals for a site.</t>
  </si>
  <si>
    <t xml:space="preserve">Review the learning obtained via this module, identify any gaps in related KSBs and in order to consolidate their learning, facilitate access for the apprentice to project files and/or personnel in a land buyer team other than their own so that they consider whether, and if so how and why, the land buyer's role differs across the organisation </t>
  </si>
  <si>
    <t>The Valuation and Appraisal of Residential  Development</t>
  </si>
  <si>
    <t>Review the module information and discuss with the apprentice how their ongoing consideration of the role of valuation within the organisation has proceeded, and identify what further knowledge and insight they require. Discuss with them how development appraisal is a valuation technique.</t>
  </si>
  <si>
    <t>Support your apprentice's engagement with the module's learning by facilitating the apprentice's access to a member of the land buying team so that they can discuss how they planned and implemented a development appraisal for a complex site.</t>
  </si>
  <si>
    <t xml:space="preserve">Review the learning obtained via this module, identify any gaps in related KSBs and  to consolidate their learning facilitate access for the apprentice to a variety of development appraisals </t>
  </si>
  <si>
    <t>Planning Regulation and Housing Policy</t>
  </si>
  <si>
    <t>Review the module information and facilitate a discussion between the apprentice and a member of the planning team, so as to raise the apprentice's awareness about the theory and practice of managing a contested development application.</t>
  </si>
  <si>
    <t>Support your apprentice's engagement with the module's learning by facilitating the apprentice's access to a member of the planning team so that they can discuss how they took a contested development application to planning appeal. Provide access to the project documentation for a planning appeal so that this can be evaluated by the apprentice for this module's assessment.</t>
  </si>
  <si>
    <t>Review the learning obtained via this module, identify any gaps in related KSBs and to consolidate their learning facilitate access for the apprentice to a variety of projects showcasing the variety of contested aspects, strategies and stakeholders involved in the delivery of residential development projects</t>
  </si>
  <si>
    <t>The Housing Professional: Work Based Learning 4</t>
  </si>
  <si>
    <t>Review the module information and identify a land buyer colleague who the apprentice will be able to work-shadow for the duration of this module in order that they can reflect upon both that person , and their own, professional role and the imapct of professional standards and wider situational contexts upon each of their work. Encourage the apprentice to reflect upon their progress in developing KSBs and to prpeare for their Apprentice Progress Review.</t>
  </si>
  <si>
    <t>Support your apprentice's engagement with the module's learning by facilitating the apprentice's access to a member of the land buyer team so that they can discuss how a particular professional standards, ethical or wider contextual factor impacted a work task or project, and how that challenge was responded to. Assist the apprentice with the carrying out of the Apprenticeship Progress Review.</t>
  </si>
  <si>
    <t>Review apprentice's progress by discussing the apprentice's work experience log and Apprenticeship Progress Review, and discuss how reflection upon dealing with the impact of professional standards, ethical issues and/or wider contextual factors is a key part of the journey towards the EPA/APC.</t>
  </si>
  <si>
    <t>Land Acquisition: Strategy and Process</t>
  </si>
  <si>
    <t>Review the module information and discuss with the apprentice the roles that the land buyer plays within the legal and commercial processes of assembling, funding and acquiring a development site.</t>
  </si>
  <si>
    <t>Support your apprentice's engagement with the module's learning by facilitating the apprentice's access to a member of the land buyer team so that they can discuss how a complex site was assembled, funded and acquired.</t>
  </si>
  <si>
    <t>Review the learning obtained via this module, identify any gaps in related KSBs and in order to consolidate their learning, facilitate access for the apprentice to a variety of site assembly, finding and acquisition legal documents.</t>
  </si>
  <si>
    <t>Level 6</t>
  </si>
  <si>
    <t>Regulation of Residential Development</t>
  </si>
  <si>
    <t>Review the module information and discuss with the apprentice how the emergence of new regulatory obligations can be a challenge to the organisation, and what procedures are in place for horizon scanning and compliance manangement.</t>
  </si>
  <si>
    <t>Support your apprentice's engagement with the module's learning by facilitating the apprentice's access to a member of the legal department / corporate affairs team so that they can discuss how a  newly emergent regulatory issue was identified and responded to.</t>
  </si>
  <si>
    <t>Review the learning obtained via this module, identify any gaps in related KSBs and to consolidate their learning encourage the apprentice to contribute the KSBs acquired on this module by getting involved in horizon scanning and compliance management for their team.</t>
  </si>
  <si>
    <t xml:space="preserve">Marketing and Management of Residential Development </t>
  </si>
  <si>
    <t>Review the module information and facilitate a discussion between the apprentice and a member of the sales team, so as to raise the apprentice's awareness about the theory and practice of managing the disposal of completed developments. If possible, add a short period (i.e. 1 day) of work shadow with the sales team for the apprentice.</t>
  </si>
  <si>
    <t xml:space="preserve">Support your apprentice's engagement with the module's learning by facilitating the apprentice's access to a member of the sales department so that they can discuss how a  a disposal (sales) strategy was devised for a developed site, and how the site was managed whilst the units were being sold off. </t>
  </si>
  <si>
    <t>Review the learning obtained via this module, identify any gaps in related KSBs and to consolidate their learning arrange for the apprentice to present to their land buyer team on how the sales function operates within the organisation.</t>
  </si>
  <si>
    <t>Reflective Practice: Residential Work Based Learning 5</t>
  </si>
  <si>
    <t>Review the apprentice's work experience log and re-run the skills scan, in order to identify how well situated the apprentice is for progression into the EPA.</t>
  </si>
  <si>
    <t>Support your apprentice's engagement with the module's learning by facilitating the apprentice's access to a member of the organisation so that they can discuss their experience of passing through the EPA/APC process.</t>
  </si>
  <si>
    <t>Facilitate work experience opportunities to address areas of remaining KSB development needed for the EPA/APC. Provide time for the apprentice to attend APC workshops and to prepare APC documentation in accordance with the applicable timeline.</t>
  </si>
  <si>
    <t>Urban Development</t>
  </si>
  <si>
    <t>Review the module information and identify a site/project at which the apprentice will be able to witness and/or examine through access to documentation and personnel, the interplay of environmental and infrastructural complexities characteristic of urban development sites, and arrange for the apprentice to visit that project and meet with its professional team to discuss the challenges and how they were dealt with.</t>
  </si>
  <si>
    <t>Support your apprentice's engagement with the module's learning by facilitating the apprentice's access to a member of the organisation so that they can discuss their experience of managing a complex urban site through the challenges posed by its environmental and infrastructural features.</t>
  </si>
  <si>
    <t>Review the learning obtained via this module, identify any gaps in related KSBs and to consolidate their learning by encouraging the apprentice to consider how urban complexity may be both a challenge and an opportunity; encourage the apprentice to consider how observed features such as these could provide the basis for next year's dissertation project</t>
  </si>
  <si>
    <t>Dissertation (Work Based Learning Project)</t>
  </si>
  <si>
    <t>Review the module information and discuss with the apprentice how their topic choice can focus on areas of the course that they have found particularly interesting and explore how the emerging project idea can be positioned to have benefit for the organisation. Encourage the apprentice to also see that the dissertation could be a good way to address deficiency areas in KSBs in terms of the the EPA/APC.</t>
  </si>
  <si>
    <t>Support your apprentice's engagement with the module's learning by facilitating the apprentice's access to a graduate within your organisation who can discuss their own experiences of doing a dissertation.</t>
  </si>
  <si>
    <t>Encourage the apprentice to see  how the dissertation project has enhanced a variety of KSBs and challenge the apprentice to be able to articulate this clearly and persuasively, so as to benefit their preparation for the EPA/APC.</t>
  </si>
  <si>
    <t>External End Point Assessment</t>
  </si>
  <si>
    <t>Agree a clear timeline and workplan for the apprentice to produce the EPA/APC submission documentation and guide the apprentice in terms of its finalisation. Provide APC interview practice. Arrange for the apprentice to attend preparatory workshops.</t>
  </si>
  <si>
    <t>Support the apprentice in the run up to their APC interview, including provision of a mock panel interview and feedback on their performance.</t>
  </si>
  <si>
    <t>Support the apprentice in terms of the outcome of the EPA/APC - in terms of onward career planning (if successful) or a remedial KSB enhancement strategy if not successful</t>
  </si>
  <si>
    <t>Key for Integrated Apprenticeships:</t>
  </si>
  <si>
    <t>Gateway Module is shaded blue</t>
  </si>
  <si>
    <t>EPA Module is Shaded Red</t>
  </si>
  <si>
    <t>Apprenticeship Standard:</t>
  </si>
  <si>
    <t>Data for pie chart:</t>
  </si>
  <si>
    <t>Total Off The Job Training at full delivery:</t>
  </si>
  <si>
    <t xml:space="preserve">Recognised Prior Learning (RPL) </t>
  </si>
  <si>
    <t>Revised OTJT total after RPL deduction:</t>
  </si>
  <si>
    <t>DATA CALCULATIONS
DO NOT EDIT /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</si>
  <si>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</si>
  <si>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</si>
  <si>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</si>
  <si>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</si>
  <si>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</si>
  <si>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</si>
  <si>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End Point Assessment</t>
  </si>
  <si>
    <t>EPA Module</t>
  </si>
  <si>
    <t>GatewayModule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</si>
</sst>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sz val="11"/>
      <color theme="1"/>
      <name val="Calibri"/>
      <family val="2"/>
    </font>
    <font>
      <b/>
      <sz val="14"/>
      <color theme="1"/>
      <name val="Calibri"/>
      <family val="2"/>
    </font>
    <font>
      <sz val="12"/>
      <color rgb="FF000000"/>
      <name val="Calibri"/>
      <family val="2"/>
    </font>
    <font>
      <sz val="14"/>
      <color rgb="FFFFFFFF"/>
      <name val="Calibri"/>
      <family val="2"/>
      <scheme val="minor"/>
    </font>
    <font>
      <sz val="16"/>
      <color theme="0"/>
      <name val="Calibri"/>
      <family val="2"/>
      <scheme val="minor"/>
    </font>
    <font>
      <sz val="14"/>
      <color theme="1"/>
      <name val="Arial"/>
      <family val="2"/>
    </font>
    <font>
      <sz val="14"/>
      <name val="Arial"/>
      <family val="2"/>
    </font>
    <font>
      <sz val="10"/>
      <color theme="1"/>
      <name val="Arial"/>
      <family val="2"/>
    </font>
    <font>
      <sz val="14"/>
      <color rgb="FF000000"/>
      <name val="Calibri"/>
      <family val="2"/>
    </font>
    <font>
      <sz val="11"/>
      <color rgb="FF00B0F0"/>
      <name val="Calibri"/>
      <family val="2"/>
    </font>
    <font>
      <sz val="11"/>
      <color rgb="FFFF0000"/>
      <name val="Calibri"/>
      <family val="2"/>
    </font>
    <font>
      <i/>
      <sz val="11"/>
      <color rgb="FF000000"/>
      <name val="Calibri"/>
      <family val="2"/>
    </font>
    <font>
      <sz val="11"/>
      <color theme="1"/>
      <name val="Calibri"/>
      <family val="2"/>
    </font>
    <font>
      <sz val="14"/>
      <name val="Calibri"/>
      <family val="2"/>
      <scheme val="minor"/>
    </font>
    <font>
      <sz val="20"/>
      <name val="Calibri"/>
      <family val="2"/>
      <scheme val="minor"/>
    </font>
  </fonts>
  <fills count="3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
      <patternFill patternType="solid">
        <fgColor theme="0"/>
        <bgColor rgb="FF00B050"/>
      </patternFill>
    </fill>
    <fill>
      <patternFill patternType="solid">
        <fgColor theme="0"/>
        <bgColor rgb="FFFFC000"/>
      </patternFill>
    </fill>
    <fill>
      <patternFill patternType="solid">
        <fgColor theme="0"/>
        <bgColor rgb="FF92D050"/>
      </patternFill>
    </fill>
    <fill>
      <patternFill patternType="solid">
        <fgColor theme="0" tint="-0.499984740745262"/>
        <bgColor indexed="64"/>
      </patternFill>
    </fill>
    <fill>
      <patternFill patternType="solid">
        <fgColor theme="3" tint="0.249977111117893"/>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7"/>
        <bgColor indexed="64"/>
      </patternFill>
    </fill>
    <fill>
      <patternFill patternType="solid">
        <fgColor theme="7" tint="-0.249977111117893"/>
        <bgColor indexed="64"/>
      </patternFill>
    </fill>
  </fills>
  <borders count="6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bottom/>
      <diagonal/>
    </border>
    <border>
      <left style="dashed">
        <color auto="1"/>
      </left>
      <right style="dashed">
        <color auto="1"/>
      </right>
      <top/>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medium">
        <color auto="1"/>
      </right>
      <top/>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thin">
        <color theme="0" tint="-0.24994659260841701"/>
      </right>
      <top style="thin">
        <color theme="0" tint="-0.24994659260841701"/>
      </top>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s>
  <cellStyleXfs count="2">
    <xf numFmtId="0" fontId="0" fillId="0" borderId="0"/>
    <xf numFmtId="0" fontId="22" fillId="0" borderId="0" applyNumberFormat="0" applyFill="0" applyBorder="0" applyAlignment="0" applyProtection="0"/>
  </cellStyleXfs>
  <cellXfs count="181">
    <xf numFmtId="0" fontId="0" fillId="0" borderId="0" xfId="0"/>
    <xf numFmtId="0" fontId="3" fillId="0" borderId="0" xfId="0" applyFont="1"/>
    <xf numFmtId="0" fontId="6" fillId="0" borderId="0" xfId="0" applyFont="1"/>
    <xf numFmtId="0" fontId="0" fillId="5" borderId="0" xfId="0" applyFill="1"/>
    <xf numFmtId="0" fontId="6" fillId="5" borderId="0" xfId="0" applyFont="1" applyFill="1"/>
    <xf numFmtId="0" fontId="3" fillId="5" borderId="0" xfId="0" applyFont="1" applyFill="1"/>
    <xf numFmtId="0" fontId="0" fillId="3" borderId="0" xfId="0" applyFill="1" applyAlignment="1">
      <alignment wrapText="1"/>
    </xf>
    <xf numFmtId="0" fontId="0" fillId="8" borderId="16" xfId="0" applyFill="1" applyBorder="1"/>
    <xf numFmtId="0" fontId="0" fillId="8" borderId="17" xfId="0" applyFill="1" applyBorder="1"/>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1" xfId="0" applyFill="1" applyBorder="1"/>
    <xf numFmtId="0" fontId="8" fillId="8" borderId="23" xfId="0" applyFont="1" applyFill="1" applyBorder="1" applyAlignment="1">
      <alignment horizontal="center" vertical="center"/>
    </xf>
    <xf numFmtId="0" fontId="10" fillId="9" borderId="22" xfId="0" applyFont="1" applyFill="1" applyBorder="1" applyAlignment="1">
      <alignment horizontal="center" vertical="center" wrapText="1"/>
    </xf>
    <xf numFmtId="0" fontId="0" fillId="8" borderId="22" xfId="0" applyFill="1" applyBorder="1" applyAlignment="1">
      <alignment horizontal="center" vertical="center" wrapText="1"/>
    </xf>
    <xf numFmtId="0" fontId="9" fillId="10" borderId="18" xfId="0" applyFont="1" applyFill="1" applyBorder="1" applyAlignment="1">
      <alignment vertical="center" wrapText="1"/>
    </xf>
    <xf numFmtId="0" fontId="9" fillId="11" borderId="20" xfId="0" applyFont="1" applyFill="1" applyBorder="1" applyAlignment="1">
      <alignment vertical="center" wrapText="1"/>
    </xf>
    <xf numFmtId="0" fontId="4" fillId="0" borderId="24" xfId="0" applyFont="1" applyBorder="1" applyAlignment="1">
      <alignment horizontal="left" textRotation="90" wrapText="1"/>
    </xf>
    <xf numFmtId="0" fontId="3" fillId="5" borderId="0" xfId="0" applyFont="1" applyFill="1" applyAlignment="1">
      <alignment horizontal="left"/>
    </xf>
    <xf numFmtId="0" fontId="8" fillId="8" borderId="23"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2" fillId="12" borderId="24" xfId="0" applyFont="1" applyFill="1" applyBorder="1" applyAlignment="1">
      <alignment horizontal="center" textRotation="90"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15" fillId="8" borderId="27" xfId="0" applyFont="1" applyFill="1" applyBorder="1" applyAlignment="1">
      <alignment horizontal="center" vertical="center" wrapText="1"/>
    </xf>
    <xf numFmtId="0" fontId="15" fillId="8" borderId="6" xfId="0" applyFont="1" applyFill="1" applyBorder="1" applyAlignment="1">
      <alignment horizontal="center" vertical="center"/>
    </xf>
    <xf numFmtId="0" fontId="15" fillId="8" borderId="1" xfId="0" applyFont="1" applyFill="1" applyBorder="1" applyAlignment="1">
      <alignment horizontal="center" vertical="center"/>
    </xf>
    <xf numFmtId="0" fontId="0" fillId="5" borderId="0" xfId="0" applyFill="1" applyAlignment="1">
      <alignment horizontal="left"/>
    </xf>
    <xf numFmtId="0" fontId="0" fillId="13" borderId="0" xfId="0" applyFill="1"/>
    <xf numFmtId="0" fontId="0" fillId="14" borderId="0" xfId="0" applyFill="1"/>
    <xf numFmtId="0" fontId="18" fillId="14" borderId="0" xfId="0" applyFont="1" applyFill="1" applyAlignment="1">
      <alignment horizontal="center" vertical="center" wrapText="1"/>
    </xf>
    <xf numFmtId="0" fontId="0" fillId="0" borderId="0" xfId="0" applyAlignment="1">
      <alignment vertical="center"/>
    </xf>
    <xf numFmtId="0" fontId="0" fillId="0" borderId="32" xfId="0" applyBorder="1" applyAlignment="1">
      <alignment horizontal="center" vertical="center" wrapText="1"/>
    </xf>
    <xf numFmtId="0" fontId="0" fillId="15" borderId="35" xfId="0" applyFill="1" applyBorder="1" applyAlignment="1">
      <alignment horizontal="center" vertical="center" wrapText="1"/>
    </xf>
    <xf numFmtId="0" fontId="0" fillId="0" borderId="32" xfId="0" applyBorder="1" applyAlignment="1">
      <alignment horizontal="left" vertical="center" wrapText="1" indent="1"/>
    </xf>
    <xf numFmtId="0" fontId="0" fillId="0" borderId="33" xfId="0" applyBorder="1" applyAlignment="1">
      <alignment horizontal="left" vertical="center" wrapText="1" indent="1"/>
    </xf>
    <xf numFmtId="0" fontId="0" fillId="15" borderId="34" xfId="0" applyFill="1" applyBorder="1" applyAlignment="1">
      <alignment horizontal="left" vertical="center" wrapText="1" indent="1"/>
    </xf>
    <xf numFmtId="0" fontId="0" fillId="15" borderId="35" xfId="0" applyFill="1" applyBorder="1" applyAlignment="1">
      <alignment horizontal="left" vertical="center" wrapText="1" indent="1"/>
    </xf>
    <xf numFmtId="0" fontId="0" fillId="15" borderId="36" xfId="0" applyFill="1" applyBorder="1" applyAlignment="1">
      <alignment horizontal="left" vertical="center" wrapText="1" indent="1"/>
    </xf>
    <xf numFmtId="0" fontId="15" fillId="9" borderId="31" xfId="0" applyFont="1" applyFill="1" applyBorder="1" applyAlignment="1">
      <alignment horizontal="left" vertical="center" wrapText="1" indent="1"/>
    </xf>
    <xf numFmtId="0" fontId="15" fillId="16" borderId="34" xfId="0" applyFont="1" applyFill="1" applyBorder="1" applyAlignment="1">
      <alignment horizontal="left" vertical="center" wrapText="1" indent="1"/>
    </xf>
    <xf numFmtId="0" fontId="15" fillId="11" borderId="37" xfId="0" applyFont="1" applyFill="1" applyBorder="1" applyAlignment="1">
      <alignment horizontal="left" vertical="center" wrapText="1" indent="1"/>
    </xf>
    <xf numFmtId="0" fontId="20" fillId="17" borderId="38" xfId="0" applyFont="1" applyFill="1" applyBorder="1" applyAlignment="1">
      <alignment horizontal="center" vertical="center" wrapText="1"/>
    </xf>
    <xf numFmtId="0" fontId="20" fillId="17" borderId="39" xfId="0" applyFont="1" applyFill="1" applyBorder="1" applyAlignment="1">
      <alignment horizontal="center" vertical="center" wrapText="1"/>
    </xf>
    <xf numFmtId="0" fontId="20" fillId="17" borderId="40" xfId="0" applyFont="1" applyFill="1" applyBorder="1" applyAlignment="1">
      <alignment horizontal="center" vertical="center" wrapText="1"/>
    </xf>
    <xf numFmtId="0" fontId="10" fillId="9" borderId="18" xfId="0" applyFont="1" applyFill="1" applyBorder="1" applyAlignment="1">
      <alignment horizontal="left" vertical="center" wrapText="1" indent="1"/>
    </xf>
    <xf numFmtId="0" fontId="0" fillId="8" borderId="18" xfId="0" applyFill="1" applyBorder="1" applyAlignment="1">
      <alignment horizontal="left" vertical="center" indent="1"/>
    </xf>
    <xf numFmtId="0" fontId="6" fillId="8" borderId="41" xfId="0" applyFont="1" applyFill="1" applyBorder="1"/>
    <xf numFmtId="0" fontId="6" fillId="8" borderId="42" xfId="0" applyFont="1" applyFill="1" applyBorder="1"/>
    <xf numFmtId="0" fontId="6" fillId="8" borderId="43" xfId="0" applyFont="1" applyFill="1" applyBorder="1"/>
    <xf numFmtId="0" fontId="6" fillId="8" borderId="44" xfId="0" applyFont="1" applyFill="1" applyBorder="1"/>
    <xf numFmtId="0" fontId="6" fillId="13" borderId="43" xfId="0" applyFont="1" applyFill="1" applyBorder="1"/>
    <xf numFmtId="0" fontId="6" fillId="13" borderId="44" xfId="0" applyFont="1" applyFill="1" applyBorder="1"/>
    <xf numFmtId="0" fontId="1" fillId="18" borderId="0" xfId="0" applyFont="1" applyFill="1"/>
    <xf numFmtId="0" fontId="2" fillId="18" borderId="0" xfId="0" applyFont="1" applyFill="1"/>
    <xf numFmtId="0" fontId="0" fillId="18" borderId="0" xfId="0" applyFill="1"/>
    <xf numFmtId="0" fontId="2" fillId="18" borderId="0" xfId="0" applyFont="1" applyFill="1" applyAlignment="1">
      <alignment horizontal="left"/>
    </xf>
    <xf numFmtId="0" fontId="0" fillId="18" borderId="0" xfId="0" applyFill="1" applyAlignment="1">
      <alignment vertical="center"/>
    </xf>
    <xf numFmtId="0" fontId="25" fillId="20" borderId="0" xfId="0" applyFont="1" applyFill="1"/>
    <xf numFmtId="1" fontId="0" fillId="8" borderId="19" xfId="0" applyNumberFormat="1" applyFill="1" applyBorder="1" applyAlignment="1">
      <alignment vertical="center"/>
    </xf>
    <xf numFmtId="1" fontId="0" fillId="8" borderId="26" xfId="0" applyNumberFormat="1" applyFill="1" applyBorder="1" applyAlignment="1">
      <alignment vertical="center"/>
    </xf>
    <xf numFmtId="1" fontId="2" fillId="5" borderId="0" xfId="0" applyNumberFormat="1" applyFont="1" applyFill="1" applyAlignment="1">
      <alignment horizontal="right"/>
    </xf>
    <xf numFmtId="0" fontId="11" fillId="3" borderId="28"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23" fillId="3" borderId="46" xfId="0" applyFont="1" applyFill="1" applyBorder="1" applyAlignment="1">
      <alignment horizontal="left" vertical="center" wrapText="1"/>
    </xf>
    <xf numFmtId="0" fontId="0" fillId="3" borderId="47" xfId="0" applyFill="1" applyBorder="1" applyAlignment="1">
      <alignment horizontal="left" vertical="center" wrapText="1"/>
    </xf>
    <xf numFmtId="0" fontId="23" fillId="21" borderId="24" xfId="0" applyFont="1" applyFill="1" applyBorder="1" applyAlignment="1">
      <alignment horizontal="center" vertical="center" wrapText="1"/>
    </xf>
    <xf numFmtId="0" fontId="23" fillId="22" borderId="24" xfId="0" applyFont="1" applyFill="1" applyBorder="1" applyAlignment="1">
      <alignment horizontal="center" vertical="center" wrapText="1"/>
    </xf>
    <xf numFmtId="0" fontId="23" fillId="23" borderId="24" xfId="0" applyFont="1" applyFill="1" applyBorder="1" applyAlignment="1">
      <alignment horizontal="center" vertical="center" wrapText="1"/>
    </xf>
    <xf numFmtId="0" fontId="11" fillId="21" borderId="24" xfId="0" applyFont="1" applyFill="1" applyBorder="1" applyAlignment="1">
      <alignment horizontal="center" vertical="center" wrapText="1"/>
    </xf>
    <xf numFmtId="0" fontId="24" fillId="5" borderId="24" xfId="0" applyFont="1" applyFill="1" applyBorder="1" applyAlignment="1">
      <alignment horizontal="center" vertical="center" textRotation="90" wrapText="1"/>
    </xf>
    <xf numFmtId="1" fontId="0" fillId="14" borderId="0" xfId="0" applyNumberFormat="1" applyFill="1"/>
    <xf numFmtId="1" fontId="3" fillId="5" borderId="24" xfId="0" applyNumberFormat="1" applyFont="1" applyFill="1" applyBorder="1" applyAlignment="1">
      <alignment horizontal="center" vertical="center"/>
    </xf>
    <xf numFmtId="0" fontId="15" fillId="9" borderId="51" xfId="0" applyFont="1" applyFill="1" applyBorder="1" applyAlignment="1">
      <alignment horizontal="left" vertical="center" wrapText="1" indent="1"/>
    </xf>
    <xf numFmtId="0" fontId="0" fillId="0" borderId="52" xfId="0" applyBorder="1" applyAlignment="1">
      <alignment horizontal="center" vertical="center" wrapTex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1" fillId="14" borderId="0" xfId="0" applyFont="1" applyFill="1" applyAlignment="1">
      <alignment vertical="top"/>
    </xf>
    <xf numFmtId="0" fontId="0" fillId="3" borderId="0" xfId="0" applyFill="1" applyAlignment="1">
      <alignment horizontal="right" vertical="center"/>
    </xf>
    <xf numFmtId="1" fontId="0" fillId="3" borderId="0" xfId="0" applyNumberFormat="1" applyFill="1" applyAlignment="1">
      <alignment horizontal="right" vertical="center" indent="1"/>
    </xf>
    <xf numFmtId="0" fontId="0" fillId="3" borderId="0" xfId="0" applyFill="1" applyAlignment="1">
      <alignment horizontal="left" indent="11"/>
    </xf>
    <xf numFmtId="1" fontId="0" fillId="3" borderId="0" xfId="0" applyNumberFormat="1" applyFill="1" applyAlignment="1">
      <alignment horizontal="right" vertical="center"/>
    </xf>
    <xf numFmtId="0" fontId="0" fillId="3" borderId="0" xfId="0" applyFill="1"/>
    <xf numFmtId="0" fontId="0" fillId="3" borderId="0" xfId="0" applyFill="1" applyAlignment="1">
      <alignment horizontal="left" wrapText="1" indent="11"/>
    </xf>
    <xf numFmtId="1" fontId="0" fillId="3" borderId="0" xfId="0" applyNumberFormat="1" applyFill="1" applyAlignment="1">
      <alignment vertical="center"/>
    </xf>
    <xf numFmtId="1" fontId="0" fillId="3" borderId="0" xfId="0" applyNumberFormat="1" applyFill="1" applyAlignment="1">
      <alignment horizontal="right" indent="1"/>
    </xf>
    <xf numFmtId="0" fontId="2" fillId="5" borderId="0" xfId="0" applyFont="1" applyFill="1" applyAlignment="1">
      <alignment horizontal="center" vertical="center" textRotation="90" wrapText="1"/>
    </xf>
    <xf numFmtId="0" fontId="0" fillId="15" borderId="55" xfId="0" applyFill="1" applyBorder="1" applyAlignment="1">
      <alignment horizontal="left" vertical="center" wrapText="1" indent="1"/>
    </xf>
    <xf numFmtId="0" fontId="0" fillId="15" borderId="56" xfId="0" applyFill="1" applyBorder="1" applyAlignment="1">
      <alignment horizontal="center" vertical="center" wrapText="1"/>
    </xf>
    <xf numFmtId="0" fontId="0" fillId="15" borderId="56" xfId="0" applyFill="1" applyBorder="1" applyAlignment="1">
      <alignment horizontal="left" vertical="center" wrapText="1" indent="1"/>
    </xf>
    <xf numFmtId="0" fontId="0" fillId="15" borderId="57" xfId="0" applyFill="1" applyBorder="1" applyAlignment="1">
      <alignment horizontal="left" vertical="center" wrapText="1" indent="1"/>
    </xf>
    <xf numFmtId="0" fontId="0" fillId="3" borderId="24" xfId="0" applyFill="1" applyBorder="1" applyAlignment="1">
      <alignment horizontal="center" vertical="center" wrapText="1"/>
    </xf>
    <xf numFmtId="0" fontId="0" fillId="3" borderId="24" xfId="0" applyFill="1" applyBorder="1" applyAlignment="1">
      <alignment horizontal="left" vertical="center" wrapText="1" indent="1"/>
    </xf>
    <xf numFmtId="0" fontId="26" fillId="25" borderId="24" xfId="0" applyFont="1" applyFill="1" applyBorder="1" applyAlignment="1">
      <alignment horizontal="left" vertical="center" wrapText="1" indent="1"/>
    </xf>
    <xf numFmtId="0" fontId="0" fillId="5" borderId="0" xfId="0" applyFill="1" applyAlignment="1">
      <alignment vertical="center"/>
    </xf>
    <xf numFmtId="0" fontId="0" fillId="8" borderId="0" xfId="0" applyFill="1" applyAlignment="1">
      <alignment vertical="center" wrapText="1"/>
    </xf>
    <xf numFmtId="0" fontId="0" fillId="8" borderId="0" xfId="0" applyFill="1" applyAlignment="1">
      <alignment vertical="center"/>
    </xf>
    <xf numFmtId="0" fontId="6" fillId="8" borderId="0" xfId="0" applyFont="1" applyFill="1"/>
    <xf numFmtId="0" fontId="15" fillId="8" borderId="1" xfId="0" applyFont="1" applyFill="1" applyBorder="1" applyAlignment="1">
      <alignment horizontal="center" vertical="center" wrapText="1"/>
    </xf>
    <xf numFmtId="0" fontId="11" fillId="3" borderId="59" xfId="0" applyFont="1" applyFill="1" applyBorder="1" applyAlignment="1">
      <alignment horizontal="left" vertical="center" wrapText="1"/>
    </xf>
    <xf numFmtId="0" fontId="16" fillId="9" borderId="58" xfId="0" applyFont="1" applyFill="1" applyBorder="1" applyAlignment="1">
      <alignment horizontal="center" vertical="center" wrapText="1"/>
    </xf>
    <xf numFmtId="1" fontId="17" fillId="2" borderId="27" xfId="0" applyNumberFormat="1" applyFont="1" applyFill="1" applyBorder="1" applyAlignment="1">
      <alignment horizontal="center" vertical="center"/>
    </xf>
    <xf numFmtId="0" fontId="0" fillId="3" borderId="60" xfId="0" applyFill="1" applyBorder="1" applyAlignment="1">
      <alignment horizontal="left" vertical="center" wrapText="1"/>
    </xf>
    <xf numFmtId="0" fontId="2" fillId="26" borderId="24" xfId="0" applyFont="1" applyFill="1" applyBorder="1" applyAlignment="1">
      <alignment horizontal="center" textRotation="90" wrapText="1"/>
    </xf>
    <xf numFmtId="0" fontId="12" fillId="26" borderId="24" xfId="0" applyFont="1" applyFill="1" applyBorder="1" applyAlignment="1">
      <alignment horizontal="center" textRotation="90" wrapText="1"/>
    </xf>
    <xf numFmtId="1" fontId="0" fillId="26" borderId="19" xfId="0" applyNumberFormat="1" applyFill="1" applyBorder="1" applyAlignment="1">
      <alignment horizontal="center" vertical="center"/>
    </xf>
    <xf numFmtId="1" fontId="0" fillId="26" borderId="19" xfId="0" applyNumberFormat="1" applyFill="1" applyBorder="1" applyAlignment="1">
      <alignment horizontal="center" vertical="center" wrapText="1"/>
    </xf>
    <xf numFmtId="1" fontId="0" fillId="26" borderId="26" xfId="0" applyNumberFormat="1" applyFill="1" applyBorder="1" applyAlignment="1">
      <alignment horizontal="center" vertical="center" wrapText="1"/>
    </xf>
    <xf numFmtId="0" fontId="30" fillId="5" borderId="24" xfId="0" applyFont="1" applyFill="1" applyBorder="1" applyAlignment="1">
      <alignment textRotation="90" wrapText="1"/>
    </xf>
    <xf numFmtId="0" fontId="0" fillId="7" borderId="24" xfId="0" applyFill="1" applyBorder="1" applyAlignment="1">
      <alignment horizontal="center" vertical="center" textRotation="90" wrapText="1"/>
    </xf>
    <xf numFmtId="0" fontId="0" fillId="4" borderId="24" xfId="0" applyFill="1" applyBorder="1" applyAlignment="1">
      <alignment horizontal="center" vertical="center" wrapText="1"/>
    </xf>
    <xf numFmtId="0" fontId="0" fillId="5" borderId="24" xfId="0" applyFill="1" applyBorder="1" applyAlignment="1">
      <alignment horizontal="center" vertical="center" wrapText="1"/>
    </xf>
    <xf numFmtId="0" fontId="0" fillId="27" borderId="24" xfId="0" applyFill="1" applyBorder="1" applyAlignment="1">
      <alignment horizontal="center" vertical="center" wrapText="1"/>
    </xf>
    <xf numFmtId="0" fontId="0" fillId="4" borderId="24" xfId="0" applyFill="1" applyBorder="1" applyAlignment="1">
      <alignment horizontal="center" vertical="center" textRotation="90" wrapText="1"/>
    </xf>
    <xf numFmtId="0" fontId="0" fillId="5" borderId="24" xfId="0" applyFill="1" applyBorder="1" applyAlignment="1">
      <alignment horizontal="center" vertical="center" textRotation="90" wrapText="1"/>
    </xf>
    <xf numFmtId="0" fontId="0" fillId="27" borderId="24" xfId="0" applyFill="1" applyBorder="1" applyAlignment="1">
      <alignment horizontal="center" vertical="center" textRotation="90" wrapText="1"/>
    </xf>
    <xf numFmtId="0" fontId="0" fillId="7" borderId="24" xfId="0" applyFill="1" applyBorder="1" applyAlignment="1">
      <alignment horizontal="center" vertical="center" wrapText="1"/>
    </xf>
    <xf numFmtId="0" fontId="30" fillId="7" borderId="24" xfId="0" applyFont="1" applyFill="1" applyBorder="1" applyAlignment="1">
      <alignment textRotation="90" wrapText="1"/>
    </xf>
    <xf numFmtId="0" fontId="0" fillId="28" borderId="24" xfId="0" applyFill="1" applyBorder="1" applyAlignment="1">
      <alignment horizontal="center" vertical="center" wrapText="1"/>
    </xf>
    <xf numFmtId="0" fontId="0" fillId="28" borderId="24" xfId="0" applyFill="1" applyBorder="1" applyAlignment="1">
      <alignment horizontal="center" vertical="center" textRotation="90" wrapText="1"/>
    </xf>
    <xf numFmtId="0" fontId="0" fillId="4" borderId="27" xfId="0" applyFill="1" applyBorder="1" applyAlignment="1">
      <alignment horizontal="center" vertical="center" textRotation="90" wrapText="1"/>
    </xf>
    <xf numFmtId="0" fontId="30" fillId="4" borderId="27" xfId="0" applyFont="1" applyFill="1" applyBorder="1" applyAlignment="1">
      <alignment textRotation="90" wrapText="1"/>
    </xf>
    <xf numFmtId="0" fontId="0" fillId="5" borderId="27" xfId="0" applyFill="1" applyBorder="1" applyAlignment="1">
      <alignment horizontal="center" vertical="center" textRotation="90" wrapText="1"/>
    </xf>
    <xf numFmtId="0" fontId="0" fillId="7" borderId="27" xfId="0" applyFill="1" applyBorder="1" applyAlignment="1">
      <alignment horizontal="center" vertical="center" textRotation="90" wrapText="1"/>
    </xf>
    <xf numFmtId="0" fontId="2" fillId="0" borderId="0" xfId="0" applyFont="1" applyAlignment="1">
      <alignment horizontal="left"/>
    </xf>
    <xf numFmtId="0" fontId="12" fillId="0" borderId="24" xfId="0" applyFont="1" applyBorder="1" applyAlignment="1">
      <alignment horizontal="center" textRotation="90" wrapText="1"/>
    </xf>
    <xf numFmtId="0" fontId="22" fillId="0" borderId="0" xfId="1" applyFill="1" applyAlignment="1">
      <alignment horizontal="left" vertical="center"/>
    </xf>
    <xf numFmtId="0" fontId="10" fillId="10" borderId="18" xfId="0" applyFont="1" applyFill="1" applyBorder="1" applyAlignment="1">
      <alignment horizontal="left" vertical="center" wrapText="1" indent="1"/>
    </xf>
    <xf numFmtId="0" fontId="10" fillId="10" borderId="22" xfId="0" applyFont="1" applyFill="1" applyBorder="1" applyAlignment="1">
      <alignment horizontal="center" vertical="center" wrapText="1"/>
    </xf>
    <xf numFmtId="0" fontId="30" fillId="5" borderId="27" xfId="0" applyFont="1" applyFill="1" applyBorder="1" applyAlignment="1">
      <alignment textRotation="90" wrapText="1"/>
    </xf>
    <xf numFmtId="0" fontId="0" fillId="5" borderId="27" xfId="0" applyFill="1" applyBorder="1" applyAlignment="1">
      <alignment horizontal="center" vertical="center" wrapText="1"/>
    </xf>
    <xf numFmtId="0" fontId="30" fillId="29" borderId="24" xfId="0" applyFont="1" applyFill="1" applyBorder="1" applyAlignment="1">
      <alignment textRotation="90" wrapText="1"/>
    </xf>
    <xf numFmtId="0" fontId="0" fillId="29" borderId="24" xfId="0" applyFill="1" applyBorder="1" applyAlignment="1">
      <alignment horizontal="center" vertical="center" textRotation="90" wrapText="1"/>
    </xf>
    <xf numFmtId="0" fontId="30" fillId="29" borderId="27" xfId="0" applyFont="1" applyFill="1" applyBorder="1" applyAlignment="1">
      <alignment textRotation="90" wrapText="1"/>
    </xf>
    <xf numFmtId="0" fontId="30" fillId="7" borderId="27" xfId="0" applyFont="1" applyFill="1" applyBorder="1" applyAlignment="1">
      <alignment textRotation="90" wrapText="1"/>
    </xf>
    <xf numFmtId="0" fontId="0" fillId="29" borderId="24" xfId="0" applyFill="1" applyBorder="1" applyAlignment="1">
      <alignment horizontal="center" vertical="center" wrapText="1"/>
    </xf>
    <xf numFmtId="0" fontId="0" fillId="29" borderId="27" xfId="0" applyFill="1" applyBorder="1" applyAlignment="1">
      <alignment horizontal="center" vertical="center" textRotation="90" wrapText="1"/>
    </xf>
    <xf numFmtId="0" fontId="0" fillId="0" borderId="24" xfId="0" applyBorder="1" applyAlignment="1">
      <alignment horizontal="center" vertical="center" textRotation="90" wrapText="1"/>
    </xf>
    <xf numFmtId="0" fontId="0" fillId="0" borderId="24" xfId="0" applyBorder="1" applyAlignment="1">
      <alignment horizontal="center" vertical="center" wrapText="1"/>
    </xf>
    <xf numFmtId="0" fontId="0" fillId="0" borderId="27" xfId="0" applyBorder="1" applyAlignment="1">
      <alignment horizontal="center" vertical="center" textRotation="90" wrapText="1"/>
    </xf>
    <xf numFmtId="0" fontId="0" fillId="28" borderId="27" xfId="0" applyFill="1" applyBorder="1" applyAlignment="1">
      <alignment horizontal="center" vertical="center" wrapText="1"/>
    </xf>
    <xf numFmtId="0" fontId="0" fillId="7" borderId="27" xfId="0" applyFill="1" applyBorder="1" applyAlignment="1">
      <alignment horizontal="center" vertical="center" wrapText="1"/>
    </xf>
    <xf numFmtId="0" fontId="30" fillId="28" borderId="24" xfId="0" applyFont="1" applyFill="1" applyBorder="1" applyAlignment="1">
      <alignment textRotation="90" wrapText="1"/>
    </xf>
    <xf numFmtId="0" fontId="0" fillId="28" borderId="27" xfId="0" applyFill="1" applyBorder="1" applyAlignment="1">
      <alignment horizontal="center" vertical="center" textRotation="90" wrapText="1"/>
    </xf>
    <xf numFmtId="0" fontId="31" fillId="5" borderId="0" xfId="0" applyFont="1" applyFill="1" applyAlignment="1">
      <alignment horizontal="left" inden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25" xfId="0" applyFill="1" applyBorder="1" applyAlignment="1">
      <alignment horizontal="left" wrapText="1" indent="1"/>
    </xf>
    <xf numFmtId="0" fontId="35" fillId="19" borderId="0" xfId="0" applyFont="1" applyFill="1" applyAlignment="1">
      <alignment horizontal="left" vertical="center" wrapText="1" indent="1"/>
    </xf>
    <xf numFmtId="0" fontId="0" fillId="19" borderId="0" xfId="0" applyFill="1" applyAlignment="1">
      <alignment horizontal="left" vertical="center" wrapText="1" indent="1"/>
    </xf>
    <xf numFmtId="0" fontId="22" fillId="0" borderId="0" xfId="1" applyFill="1" applyAlignment="1">
      <alignment horizontal="left"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 fillId="0" borderId="0" xfId="0" applyFont="1" applyAlignment="1">
      <alignment horizontal="left" vertical="center"/>
    </xf>
    <xf numFmtId="0" fontId="27" fillId="24" borderId="0" xfId="0" applyFont="1" applyFill="1" applyAlignment="1">
      <alignment horizontal="left" vertical="center" wrapText="1" indent="2"/>
    </xf>
    <xf numFmtId="0" fontId="9" fillId="8" borderId="5" xfId="0" applyFont="1" applyFill="1" applyBorder="1" applyAlignment="1">
      <alignment horizontal="center" vertical="center" textRotation="90"/>
    </xf>
    <xf numFmtId="0" fontId="0" fillId="3" borderId="0" xfId="0" applyFill="1" applyAlignment="1">
      <alignment horizontal="left" vertical="center" wrapText="1"/>
    </xf>
    <xf numFmtId="0" fontId="0" fillId="3" borderId="0" xfId="0" applyFill="1" applyAlignment="1">
      <alignment horizontal="left"/>
    </xf>
    <xf numFmtId="1" fontId="0" fillId="3" borderId="0" xfId="0" applyNumberFormat="1" applyFill="1" applyAlignment="1">
      <alignment horizontal="left" vertical="center" wrapText="1"/>
    </xf>
    <xf numFmtId="0" fontId="2" fillId="24" borderId="54" xfId="0" applyFont="1" applyFill="1" applyBorder="1" applyAlignment="1">
      <alignment horizontal="center" vertical="center" textRotation="90" wrapText="1"/>
    </xf>
    <xf numFmtId="0" fontId="19" fillId="18" borderId="0" xfId="0" applyFont="1" applyFill="1" applyAlignment="1">
      <alignment horizontal="center" vertical="center"/>
    </xf>
    <xf numFmtId="0" fontId="0" fillId="18" borderId="0" xfId="0" applyFill="1" applyAlignment="1">
      <alignment horizontal="left" vertical="center" wrapText="1" indent="1"/>
    </xf>
    <xf numFmtId="0" fontId="19" fillId="18" borderId="0" xfId="0" applyFont="1" applyFill="1" applyAlignment="1">
      <alignment horizontal="left" vertical="center"/>
    </xf>
    <xf numFmtId="0" fontId="37" fillId="0" borderId="0" xfId="0" applyFont="1" applyFill="1" applyAlignment="1">
      <alignment horizontal="right"/>
    </xf>
    <xf numFmtId="0" fontId="36" fillId="0" borderId="0" xfId="0" applyFont="1" applyFill="1"/>
  </cellXfs>
  <cellStyles count="2">
    <cellStyle name="Hyperlink" xfId="1" builtinId="8"/>
    <cellStyle name="Normal" xfId="0" builtinId="0"/>
  </cellStyles>
  <dxfs count="0"/>
  <tableStyles count="0" defaultTableStyle="TableStyleMedium2" defaultPivotStyle="PivotStyleLight16"/>
  <colors>
    <mruColors>
      <color rgb="FFC82EC4"/>
      <color rgb="FF66FF33"/>
      <color rgb="FF00FF00"/>
      <color rgb="FFDF5625"/>
      <color rgb="FFB8084F"/>
      <color rgb="FF530929"/>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350777911933785E-2"/>
          <c:y val="0.13414662906492456"/>
          <c:w val="0.74182782602656816"/>
          <c:h val="0.43169826190903493"/>
        </c:manualLayout>
      </c:layout>
      <c:pie3DChart>
        <c:varyColors val="1"/>
        <c:ser>
          <c:idx val="0"/>
          <c:order val="0"/>
          <c:dPt>
            <c:idx val="0"/>
            <c:bubble3D val="0"/>
            <c:spPr>
              <a:solidFill>
                <a:srgbClr val="B8084F"/>
              </a:solidFill>
              <a:ln>
                <a:noFill/>
              </a:ln>
              <a:effectLst/>
              <a:sp3d/>
            </c:spPr>
            <c:extLst>
              <c:ext xmlns:c16="http://schemas.microsoft.com/office/drawing/2014/chart" uri="{C3380CC4-5D6E-409C-BE32-E72D297353CC}">
                <c16:uniqueId val="{00000001-879A-4619-98B2-F216A02197DC}"/>
              </c:ext>
            </c:extLst>
          </c:dPt>
          <c:dPt>
            <c:idx val="1"/>
            <c:bubble3D val="0"/>
            <c:spPr>
              <a:solidFill>
                <a:schemeClr val="accent2">
                  <a:lumMod val="40000"/>
                  <a:lumOff val="60000"/>
                </a:schemeClr>
              </a:solidFill>
              <a:ln>
                <a:noFill/>
              </a:ln>
              <a:effectLst/>
              <a:sp3d/>
            </c:spPr>
            <c:extLst>
              <c:ext xmlns:c16="http://schemas.microsoft.com/office/drawing/2014/chart" uri="{C3380CC4-5D6E-409C-BE32-E72D297353CC}">
                <c16:uniqueId val="{00000002-879A-4619-98B2-F216A02197DC}"/>
              </c:ext>
            </c:extLst>
          </c:dPt>
          <c:dPt>
            <c:idx val="2"/>
            <c:bubble3D val="0"/>
            <c:spPr>
              <a:solidFill>
                <a:srgbClr val="DF5625"/>
              </a:solidFill>
              <a:ln>
                <a:solidFill>
                  <a:srgbClr val="DF5625"/>
                </a:solidFill>
              </a:ln>
              <a:effectLst/>
              <a:sp3d>
                <a:contourClr>
                  <a:srgbClr val="DF5625"/>
                </a:contourClr>
              </a:sp3d>
            </c:spPr>
            <c:extLst>
              <c:ext xmlns:c16="http://schemas.microsoft.com/office/drawing/2014/chart" uri="{C3380CC4-5D6E-409C-BE32-E72D297353CC}">
                <c16:uniqueId val="{00000003-879A-4619-98B2-F216A02197DC}"/>
              </c:ext>
            </c:extLst>
          </c:dPt>
          <c:dPt>
            <c:idx val="3"/>
            <c:bubble3D val="0"/>
            <c:spPr>
              <a:pattFill prst="wdUpDiag">
                <a:fgClr>
                  <a:srgbClr val="B8084F"/>
                </a:fgClr>
                <a:bgClr>
                  <a:schemeClr val="bg1"/>
                </a:bgClr>
              </a:pattFill>
              <a:ln>
                <a:noFill/>
              </a:ln>
              <a:effectLst/>
              <a:sp3d/>
            </c:spPr>
            <c:extLst>
              <c:ext xmlns:c16="http://schemas.microsoft.com/office/drawing/2014/chart" uri="{C3380CC4-5D6E-409C-BE32-E72D297353CC}">
                <c16:uniqueId val="{00000004-879A-4619-98B2-F216A02197DC}"/>
              </c:ext>
            </c:extLst>
          </c:dPt>
          <c:dPt>
            <c:idx val="4"/>
            <c:bubble3D val="0"/>
            <c:spPr>
              <a:solidFill>
                <a:schemeClr val="bg1">
                  <a:lumMod val="65000"/>
                </a:schemeClr>
              </a:solidFill>
              <a:ln>
                <a:noFill/>
              </a:ln>
              <a:effectLst/>
              <a:sp3d/>
            </c:spPr>
            <c:extLst>
              <c:ext xmlns:c16="http://schemas.microsoft.com/office/drawing/2014/chart" uri="{C3380CC4-5D6E-409C-BE32-E72D297353CC}">
                <c16:uniqueId val="{00000006-879A-4619-98B2-F216A02197DC}"/>
              </c:ext>
            </c:extLst>
          </c:dPt>
          <c:dPt>
            <c:idx val="5"/>
            <c:bubble3D val="0"/>
            <c:spPr>
              <a:solidFill>
                <a:schemeClr val="tx1">
                  <a:lumMod val="95000"/>
                  <a:lumOff val="5000"/>
                </a:schemeClr>
              </a:solidFill>
              <a:ln>
                <a:noFill/>
              </a:ln>
              <a:effectLst/>
              <a:sp3d/>
            </c:spPr>
            <c:extLst>
              <c:ext xmlns:c16="http://schemas.microsoft.com/office/drawing/2014/chart" uri="{C3380CC4-5D6E-409C-BE32-E72D297353CC}">
                <c16:uniqueId val="{00000007-879A-4619-98B2-F216A02197DC}"/>
              </c:ext>
            </c:extLst>
          </c:dPt>
          <c:dPt>
            <c:idx val="6"/>
            <c:bubble3D val="0"/>
            <c:spPr>
              <a:solidFill>
                <a:srgbClr val="00B0F0"/>
              </a:solidFill>
              <a:ln>
                <a:noFill/>
              </a:ln>
              <a:effectLst/>
              <a:sp3d/>
            </c:spPr>
            <c:extLst>
              <c:ext xmlns:c16="http://schemas.microsoft.com/office/drawing/2014/chart" uri="{C3380CC4-5D6E-409C-BE32-E72D297353CC}">
                <c16:uniqueId val="{00000008-879A-4619-98B2-F216A02197DC}"/>
              </c:ext>
            </c:extLst>
          </c:dPt>
          <c:dPt>
            <c:idx val="7"/>
            <c:bubble3D val="0"/>
            <c:spPr>
              <a:solidFill>
                <a:schemeClr val="accent6">
                  <a:lumMod val="75000"/>
                </a:schemeClr>
              </a:solidFill>
              <a:ln>
                <a:noFill/>
              </a:ln>
              <a:effectLst/>
              <a:sp3d/>
            </c:spPr>
            <c:extLst>
              <c:ext xmlns:c16="http://schemas.microsoft.com/office/drawing/2014/chart" uri="{C3380CC4-5D6E-409C-BE32-E72D297353CC}">
                <c16:uniqueId val="{00000009-879A-4619-98B2-F216A02197DC}"/>
              </c:ext>
            </c:extLst>
          </c:dPt>
          <c:dPt>
            <c:idx val="8"/>
            <c:bubble3D val="0"/>
            <c:spPr>
              <a:gradFill flip="none" rotWithShape="1">
                <a:gsLst>
                  <a:gs pos="18000">
                    <a:srgbClr val="B8084F"/>
                  </a:gs>
                  <a:gs pos="100000">
                    <a:schemeClr val="accent6">
                      <a:lumMod val="0"/>
                      <a:lumOff val="100000"/>
                    </a:schemeClr>
                  </a:gs>
                  <a:gs pos="68000">
                    <a:srgbClr val="00B050"/>
                  </a:gs>
                </a:gsLst>
                <a:path path="circle">
                  <a:fillToRect t="100000" r="100000"/>
                </a:path>
                <a:tileRect l="-100000" b="-100000"/>
              </a:gradFill>
              <a:ln>
                <a:noFill/>
              </a:ln>
              <a:effectLst/>
              <a:sp3d/>
            </c:spPr>
            <c:extLst>
              <c:ext xmlns:c16="http://schemas.microsoft.com/office/drawing/2014/chart" uri="{C3380CC4-5D6E-409C-BE32-E72D297353CC}">
                <c16:uniqueId val="{0000000A-879A-4619-98B2-F216A02197DC}"/>
              </c:ext>
            </c:extLst>
          </c:dPt>
          <c:dPt>
            <c:idx val="9"/>
            <c:bubble3D val="0"/>
            <c:explosion val="1"/>
            <c:spPr>
              <a:solidFill>
                <a:schemeClr val="accent4">
                  <a:lumMod val="40000"/>
                  <a:lumOff val="60000"/>
                </a:schemeClr>
              </a:solidFill>
              <a:ln>
                <a:noFill/>
              </a:ln>
              <a:effectLst/>
              <a:sp3d/>
            </c:spPr>
            <c:extLst>
              <c:ext xmlns:c16="http://schemas.microsoft.com/office/drawing/2014/chart" uri="{C3380CC4-5D6E-409C-BE32-E72D297353CC}">
                <c16:uniqueId val="{00000005-879A-4619-98B2-F216A02197DC}"/>
              </c:ext>
            </c:extLst>
          </c:dPt>
          <c:dPt>
            <c:idx val="10"/>
            <c:bubble3D val="0"/>
            <c:spPr>
              <a:solidFill>
                <a:srgbClr val="00B050"/>
              </a:solidFill>
              <a:ln>
                <a:noFill/>
              </a:ln>
              <a:effectLst/>
              <a:sp3d/>
            </c:spPr>
            <c:extLst>
              <c:ext xmlns:c16="http://schemas.microsoft.com/office/drawing/2014/chart" uri="{C3380CC4-5D6E-409C-BE32-E72D297353CC}">
                <c16:uniqueId val="{0000000B-879A-4619-98B2-F216A02197DC}"/>
              </c:ext>
            </c:extLst>
          </c:dPt>
          <c:cat>
            <c:strRef>
              <c:f>'OTJT breakdown &amp;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Spare Column (e.g. Laboratory Sessions)</c:v>
                </c:pt>
                <c:pt idx="7">
                  <c:v>Spare Column</c:v>
                </c:pt>
                <c:pt idx="8">
                  <c:v>Work Based Project /  Applied Learning in the Work Place
- to meet Module Assessment</c:v>
                </c:pt>
                <c:pt idx="9">
                  <c:v>Time during working day to focus on assessment preparation</c:v>
                </c:pt>
                <c:pt idx="10">
                  <c:v>Employer-led Training activities (including experiential and project based learning)</c:v>
                </c:pt>
              </c:strCache>
            </c:strRef>
          </c:cat>
          <c:val>
            <c:numRef>
              <c:f>'OTJT breakdown &amp; Pie chart'!$M$2:$M$12</c:f>
              <c:numCache>
                <c:formatCode>0</c:formatCode>
                <c:ptCount val="11"/>
                <c:pt idx="0">
                  <c:v>134</c:v>
                </c:pt>
                <c:pt idx="1">
                  <c:v>74</c:v>
                </c:pt>
                <c:pt idx="2">
                  <c:v>0</c:v>
                </c:pt>
                <c:pt idx="3">
                  <c:v>168</c:v>
                </c:pt>
                <c:pt idx="4">
                  <c:v>114</c:v>
                </c:pt>
                <c:pt idx="5">
                  <c:v>2</c:v>
                </c:pt>
                <c:pt idx="6">
                  <c:v>0</c:v>
                </c:pt>
                <c:pt idx="7">
                  <c:v>0</c:v>
                </c:pt>
                <c:pt idx="8">
                  <c:v>0</c:v>
                </c:pt>
                <c:pt idx="9">
                  <c:v>381.60000000000014</c:v>
                </c:pt>
                <c:pt idx="10">
                  <c:v>381.60000000000014</c:v>
                </c:pt>
              </c:numCache>
            </c:numRef>
          </c:val>
          <c:extLst>
            <c:ext xmlns:c16="http://schemas.microsoft.com/office/drawing/2014/chart" uri="{C3380CC4-5D6E-409C-BE32-E72D297353CC}">
              <c16:uniqueId val="{00000000-879A-4619-98B2-F216A02197DC}"/>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44588</xdr:colOff>
      <xdr:row>14</xdr:row>
      <xdr:rowOff>74682</xdr:rowOff>
    </xdr:from>
    <xdr:to>
      <xdr:col>7</xdr:col>
      <xdr:colOff>4827794</xdr:colOff>
      <xdr:row>27</xdr:row>
      <xdr:rowOff>72473</xdr:rowOff>
    </xdr:to>
    <xdr:graphicFrame macro="">
      <xdr:nvGraphicFramePr>
        <xdr:cNvPr id="4" name="Chart 3">
          <a:extLst>
            <a:ext uri="{FF2B5EF4-FFF2-40B4-BE49-F238E27FC236}">
              <a16:creationId xmlns:a16="http://schemas.microsoft.com/office/drawing/2014/main" id="{F67D8DF1-DC94-1F48-5C3A-7A3DF0B719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media/4273/st0331_chartered_surveyor_l6_ap_for_publication_26052020.pdf" TargetMode="External"/><Relationship Id="rId2" Type="http://schemas.openxmlformats.org/officeDocument/2006/relationships/hyperlink" Target="https://www.instituteforapprenticeships.org/apprenticeship-standards/?" TargetMode="External"/><Relationship Id="rId1" Type="http://schemas.openxmlformats.org/officeDocument/2006/relationships/hyperlink" Target="https://www.instituteforapprenticeships.org/apprenticeship-standards/?" TargetMode="External"/><Relationship Id="rId5" Type="http://schemas.openxmlformats.org/officeDocument/2006/relationships/printerSettings" Target="../printerSettings/printerSettings1.bin"/><Relationship Id="rId4" Type="http://schemas.openxmlformats.org/officeDocument/2006/relationships/hyperlink" Target="https://www.instituteforapprenticeships.org/apprenticeship-standards/chartered-surveyor-degre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X61"/>
  <sheetViews>
    <sheetView tabSelected="1" zoomScale="80" zoomScaleNormal="80" workbookViewId="0">
      <selection activeCell="C2" sqref="C2"/>
    </sheetView>
  </sheetViews>
  <sheetFormatPr defaultColWidth="8.7109375" defaultRowHeight="15" x14ac:dyDescent="0.25"/>
  <cols>
    <col min="2" max="2" width="4.7109375" customWidth="1"/>
    <col min="3" max="3" width="48.42578125" customWidth="1"/>
    <col min="4" max="4" width="11.42578125" customWidth="1"/>
    <col min="5" max="5" width="13.42578125" customWidth="1"/>
    <col min="6" max="6" width="13" customWidth="1"/>
    <col min="7" max="7" width="15" customWidth="1"/>
    <col min="8" max="8" width="11.42578125" customWidth="1"/>
    <col min="9" max="9" width="10.7109375" customWidth="1"/>
    <col min="10" max="20" width="7.42578125" customWidth="1"/>
    <col min="21" max="21" width="49.140625" customWidth="1"/>
    <col min="22" max="22" width="46" customWidth="1"/>
    <col min="23" max="23" width="41.5703125" customWidth="1"/>
    <col min="24" max="25" width="11.28515625" style="2" customWidth="1"/>
    <col min="26" max="31" width="7.85546875" style="2" customWidth="1"/>
    <col min="32" max="33" width="4.7109375" style="2" customWidth="1"/>
    <col min="34" max="36" width="7.85546875" style="2" customWidth="1"/>
    <col min="37" max="39" width="7.85546875" style="2" bestFit="1" customWidth="1"/>
    <col min="40" max="40" width="11.28515625" style="2" bestFit="1" customWidth="1"/>
    <col min="41" max="41" width="7.85546875" style="2" bestFit="1" customWidth="1"/>
    <col min="42" max="42" width="4.7109375" style="2" bestFit="1" customWidth="1"/>
    <col min="43" max="43" width="11.28515625" style="2" bestFit="1" customWidth="1"/>
    <col min="44" max="44" width="14.5703125" style="2" bestFit="1" customWidth="1"/>
    <col min="45" max="45" width="14.5703125" style="2" customWidth="1"/>
    <col min="46" max="46" width="17.7109375" style="2" bestFit="1" customWidth="1"/>
    <col min="47" max="47" width="14.5703125" style="2" bestFit="1" customWidth="1"/>
    <col min="48" max="48" width="24.42578125" style="2" bestFit="1" customWidth="1"/>
    <col min="49" max="50" width="11.28515625" style="2" bestFit="1" customWidth="1"/>
    <col min="51" max="71" width="8.7109375" style="2" customWidth="1"/>
  </cols>
  <sheetData>
    <row r="1" spans="1:76" ht="16.149999999999999"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3"/>
      <c r="BU1" s="3"/>
      <c r="BV1" s="3"/>
      <c r="BW1" s="3"/>
      <c r="BX1" s="3"/>
    </row>
    <row r="2" spans="1:76" s="1" customFormat="1" ht="37.5" customHeight="1" x14ac:dyDescent="0.3">
      <c r="A2" s="5"/>
      <c r="B2" s="5"/>
      <c r="C2" s="9" t="s">
        <v>0</v>
      </c>
      <c r="D2" s="169" t="s">
        <v>1</v>
      </c>
      <c r="E2" s="169"/>
      <c r="F2" s="169"/>
      <c r="G2" s="169"/>
      <c r="H2" s="9"/>
      <c r="I2" s="159" t="s">
        <v>2</v>
      </c>
      <c r="J2" s="159"/>
      <c r="K2" s="159"/>
      <c r="L2" s="159"/>
      <c r="M2" s="159"/>
      <c r="N2" s="159"/>
      <c r="O2" s="159"/>
      <c r="P2" s="159"/>
      <c r="Q2" s="159"/>
      <c r="R2" s="159"/>
      <c r="S2" s="159"/>
      <c r="T2" s="159"/>
      <c r="U2" s="159"/>
      <c r="V2" s="159"/>
      <c r="W2" s="159"/>
      <c r="X2" s="159"/>
      <c r="Y2" s="159"/>
      <c r="Z2" s="159"/>
      <c r="AA2" s="159"/>
      <c r="AB2" s="159"/>
      <c r="AC2" s="159"/>
      <c r="AD2" s="159"/>
      <c r="AE2" s="132"/>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row>
    <row r="3" spans="1:76" s="1" customFormat="1" ht="37.5" customHeight="1" x14ac:dyDescent="0.3">
      <c r="A3" s="5"/>
      <c r="B3" s="5"/>
      <c r="C3" s="10"/>
      <c r="D3" s="169"/>
      <c r="E3" s="169"/>
      <c r="F3" s="169"/>
      <c r="G3" s="169"/>
      <c r="H3" s="10"/>
      <c r="I3" s="159" t="s">
        <v>3</v>
      </c>
      <c r="J3" s="159"/>
      <c r="K3" s="159"/>
      <c r="L3" s="159"/>
      <c r="M3" s="159"/>
      <c r="N3" s="159"/>
      <c r="O3" s="159"/>
      <c r="P3" s="159"/>
      <c r="Q3" s="159"/>
      <c r="R3" s="159"/>
      <c r="S3" s="159"/>
      <c r="T3" s="159"/>
      <c r="U3" s="159"/>
      <c r="V3" s="159"/>
      <c r="W3" s="159"/>
      <c r="X3" s="159"/>
      <c r="Y3" s="159"/>
      <c r="Z3" s="159"/>
      <c r="AA3" s="159"/>
      <c r="AB3" s="159"/>
      <c r="AC3" s="159"/>
      <c r="AD3" s="159"/>
      <c r="AE3" s="132"/>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row>
    <row r="4" spans="1:76" s="1" customFormat="1" ht="25.5" customHeight="1" x14ac:dyDescent="0.3">
      <c r="A4" s="5"/>
      <c r="B4" s="5"/>
      <c r="C4" s="9" t="s">
        <v>4</v>
      </c>
      <c r="D4" s="10"/>
      <c r="E4" s="10"/>
      <c r="F4" s="10"/>
      <c r="G4" s="10"/>
      <c r="H4" s="10"/>
      <c r="I4" s="130">
        <v>6</v>
      </c>
      <c r="J4" s="11"/>
      <c r="K4" s="11"/>
      <c r="L4" s="11"/>
      <c r="M4" s="11"/>
      <c r="N4" s="11"/>
      <c r="O4" s="11"/>
      <c r="P4" s="11"/>
      <c r="Q4" s="11"/>
      <c r="R4" s="11"/>
      <c r="S4" s="11"/>
      <c r="T4" s="11"/>
      <c r="U4" s="11"/>
      <c r="V4" s="11"/>
      <c r="W4" s="11"/>
      <c r="X4" s="11"/>
      <c r="Y4" s="11"/>
      <c r="Z4" s="11"/>
      <c r="AA4" s="11"/>
      <c r="AB4" s="11"/>
      <c r="AC4" s="11"/>
      <c r="AD4" s="11"/>
      <c r="AE4" s="11"/>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row>
    <row r="5" spans="1:76" ht="25.5" customHeight="1" x14ac:dyDescent="0.3">
      <c r="A5" s="3"/>
      <c r="B5" s="3"/>
      <c r="C5" s="10"/>
      <c r="D5" s="10"/>
      <c r="E5" s="10"/>
      <c r="F5" s="10"/>
      <c r="G5" s="10"/>
      <c r="H5" s="10"/>
      <c r="I5" s="11"/>
      <c r="J5" s="11"/>
      <c r="K5" s="11"/>
      <c r="L5" s="11"/>
      <c r="M5" s="11"/>
      <c r="N5" s="11"/>
      <c r="O5" s="11"/>
      <c r="P5" s="11"/>
      <c r="Q5" s="11"/>
      <c r="R5" s="157" t="s">
        <v>5</v>
      </c>
      <c r="S5" s="158"/>
      <c r="T5" s="158"/>
      <c r="U5" s="158"/>
      <c r="V5" s="158"/>
      <c r="W5" s="158"/>
      <c r="X5" s="11"/>
      <c r="Y5" s="11"/>
      <c r="Z5" s="11"/>
      <c r="AA5" s="11"/>
      <c r="AB5" s="11"/>
      <c r="AC5" s="11"/>
      <c r="AD5" s="11"/>
      <c r="AE5" s="11"/>
      <c r="AF5" s="4"/>
      <c r="AG5" s="160" t="s">
        <v>6</v>
      </c>
      <c r="AH5" s="161"/>
      <c r="AI5" s="161"/>
      <c r="AJ5" s="161"/>
      <c r="AK5" s="161"/>
      <c r="AL5" s="161"/>
      <c r="AM5" s="161"/>
      <c r="AN5" s="161"/>
      <c r="AO5" s="161"/>
      <c r="AP5" s="161"/>
      <c r="AQ5" s="162"/>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3"/>
      <c r="BU5" s="3"/>
      <c r="BV5" s="3"/>
      <c r="BW5" s="3"/>
      <c r="BX5" s="3"/>
    </row>
    <row r="6" spans="1:76" ht="25.5" customHeight="1" x14ac:dyDescent="0.3">
      <c r="A6" s="3"/>
      <c r="B6" s="3"/>
      <c r="C6" s="9" t="s">
        <v>7</v>
      </c>
      <c r="D6" s="9"/>
      <c r="E6" s="9"/>
      <c r="F6" s="9"/>
      <c r="G6" s="54"/>
      <c r="H6" s="54"/>
      <c r="I6" s="180" t="s">
        <v>8</v>
      </c>
      <c r="J6" s="56"/>
      <c r="K6" s="56"/>
      <c r="L6" s="56"/>
      <c r="M6" s="56"/>
      <c r="N6" s="56"/>
      <c r="O6" s="56"/>
      <c r="P6" s="56"/>
      <c r="Q6" s="56"/>
      <c r="R6" s="158"/>
      <c r="S6" s="158"/>
      <c r="T6" s="158"/>
      <c r="U6" s="158"/>
      <c r="V6" s="158"/>
      <c r="W6" s="158"/>
      <c r="X6" s="57"/>
      <c r="Y6" s="11"/>
      <c r="Z6" s="11"/>
      <c r="AA6" s="11"/>
      <c r="AB6" s="11"/>
      <c r="AC6" s="11"/>
      <c r="AD6" s="11"/>
      <c r="AE6" s="11"/>
      <c r="AF6" s="4"/>
      <c r="AG6" s="163" t="s">
        <v>9</v>
      </c>
      <c r="AH6" s="164"/>
      <c r="AI6" s="164"/>
      <c r="AJ6" s="164"/>
      <c r="AK6" s="164"/>
      <c r="AL6" s="164"/>
      <c r="AM6" s="164"/>
      <c r="AN6" s="164"/>
      <c r="AO6" s="164"/>
      <c r="AP6" s="164"/>
      <c r="AQ6" s="165"/>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3"/>
      <c r="BU6" s="3"/>
      <c r="BV6" s="3"/>
      <c r="BW6" s="3"/>
      <c r="BX6" s="3"/>
    </row>
    <row r="7" spans="1:76" ht="25.5" customHeight="1" x14ac:dyDescent="0.3">
      <c r="A7" s="3"/>
      <c r="B7" s="3"/>
      <c r="C7" s="10"/>
      <c r="D7" s="10"/>
      <c r="E7" s="10"/>
      <c r="F7" s="10"/>
      <c r="G7" s="55"/>
      <c r="H7" s="55"/>
      <c r="I7" s="55"/>
      <c r="J7" s="56"/>
      <c r="K7" s="56"/>
      <c r="L7" s="56"/>
      <c r="M7" s="56"/>
      <c r="N7" s="56"/>
      <c r="O7" s="56"/>
      <c r="P7" s="56"/>
      <c r="Q7" s="56"/>
      <c r="R7" s="158"/>
      <c r="S7" s="158"/>
      <c r="T7" s="158"/>
      <c r="U7" s="158"/>
      <c r="V7" s="158"/>
      <c r="W7" s="158"/>
      <c r="X7" s="57"/>
      <c r="Y7" s="11"/>
      <c r="Z7" s="11"/>
      <c r="AA7" s="11"/>
      <c r="AB7" s="11"/>
      <c r="AC7" s="11"/>
      <c r="AD7" s="11"/>
      <c r="AE7" s="11"/>
      <c r="AF7" s="4"/>
      <c r="AG7" s="151" t="s">
        <v>10</v>
      </c>
      <c r="AH7" s="152"/>
      <c r="AI7" s="152"/>
      <c r="AJ7" s="152"/>
      <c r="AK7" s="152"/>
      <c r="AL7" s="152"/>
      <c r="AM7" s="152"/>
      <c r="AN7" s="152"/>
      <c r="AO7" s="152"/>
      <c r="AP7" s="152"/>
      <c r="AQ7" s="153"/>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3"/>
      <c r="BU7" s="3"/>
      <c r="BV7" s="3"/>
      <c r="BW7" s="3"/>
      <c r="BX7" s="3"/>
    </row>
    <row r="8" spans="1:76" ht="25.5" customHeight="1" x14ac:dyDescent="0.3">
      <c r="A8" s="3"/>
      <c r="B8" s="3"/>
      <c r="C8" s="10"/>
      <c r="D8" s="10"/>
      <c r="E8" s="10"/>
      <c r="F8" s="10"/>
      <c r="G8" s="55"/>
      <c r="H8" s="55"/>
      <c r="I8" s="55"/>
      <c r="J8" s="55"/>
      <c r="K8" s="55"/>
      <c r="L8" s="55"/>
      <c r="M8" s="55"/>
      <c r="N8" s="55"/>
      <c r="O8" s="57"/>
      <c r="P8" s="57"/>
      <c r="Q8" s="57"/>
      <c r="R8" s="158"/>
      <c r="S8" s="158"/>
      <c r="T8" s="158"/>
      <c r="U8" s="158"/>
      <c r="V8" s="158"/>
      <c r="W8" s="158"/>
      <c r="X8" s="57"/>
      <c r="Y8" s="11"/>
      <c r="Z8" s="11"/>
      <c r="AA8" s="11"/>
      <c r="AB8" s="11"/>
      <c r="AC8" s="11"/>
      <c r="AD8" s="11"/>
      <c r="AE8" s="11"/>
      <c r="AF8" s="4"/>
      <c r="AG8" s="166" t="s">
        <v>11</v>
      </c>
      <c r="AH8" s="167"/>
      <c r="AI8" s="167"/>
      <c r="AJ8" s="167"/>
      <c r="AK8" s="167"/>
      <c r="AL8" s="167"/>
      <c r="AM8" s="167"/>
      <c r="AN8" s="167"/>
      <c r="AO8" s="167"/>
      <c r="AP8" s="167"/>
      <c r="AQ8" s="168"/>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3"/>
      <c r="BU8" s="3"/>
      <c r="BV8" s="3"/>
      <c r="BW8" s="3"/>
      <c r="BX8" s="3"/>
    </row>
    <row r="9" spans="1:76" ht="25.5" customHeight="1" x14ac:dyDescent="0.4">
      <c r="A9" s="3"/>
      <c r="B9" s="3"/>
      <c r="C9" s="10" t="s">
        <v>12</v>
      </c>
      <c r="D9" s="10"/>
      <c r="E9" s="10"/>
      <c r="F9" s="10"/>
      <c r="G9" s="10"/>
      <c r="H9" s="10"/>
      <c r="I9" s="179">
        <v>54</v>
      </c>
      <c r="J9" s="150" t="s">
        <v>13</v>
      </c>
      <c r="K9" s="11"/>
      <c r="L9" s="11"/>
      <c r="M9" s="11"/>
      <c r="N9" s="11"/>
      <c r="O9" s="11"/>
      <c r="P9" s="11"/>
      <c r="Q9" s="11"/>
      <c r="R9" s="158"/>
      <c r="S9" s="158"/>
      <c r="T9" s="158"/>
      <c r="U9" s="158"/>
      <c r="V9" s="158"/>
      <c r="W9" s="158"/>
      <c r="X9" s="11"/>
      <c r="Y9" s="11"/>
      <c r="Z9" s="11"/>
      <c r="AA9" s="11"/>
      <c r="AB9" s="11"/>
      <c r="AC9" s="11"/>
      <c r="AD9" s="11"/>
      <c r="AE9" s="11"/>
      <c r="AF9" s="11"/>
      <c r="AG9" s="11"/>
      <c r="AH9" s="11"/>
      <c r="AI9" s="11"/>
      <c r="AJ9" s="11"/>
      <c r="AK9" s="11"/>
      <c r="AL9" s="11"/>
      <c r="AM9" s="11"/>
      <c r="AN9" s="11"/>
      <c r="AO9" s="11"/>
      <c r="AP9" s="11"/>
      <c r="AQ9" s="11"/>
      <c r="AR9" s="11"/>
      <c r="AS9" s="11"/>
      <c r="AT9" s="11"/>
      <c r="AU9" s="11"/>
      <c r="AV9" s="4"/>
      <c r="AW9" s="4"/>
      <c r="AX9" s="4"/>
      <c r="AY9" s="4"/>
      <c r="AZ9" s="4"/>
      <c r="BA9" s="4"/>
      <c r="BB9" s="4"/>
      <c r="BC9" s="4"/>
      <c r="BD9" s="4"/>
      <c r="BE9" s="4"/>
      <c r="BF9" s="4"/>
      <c r="BG9" s="4"/>
      <c r="BH9" s="4"/>
      <c r="BI9" s="4"/>
      <c r="BJ9" s="4"/>
      <c r="BK9" s="4"/>
      <c r="BL9" s="4"/>
      <c r="BM9" s="4"/>
      <c r="BN9" s="4"/>
      <c r="BO9" s="4"/>
      <c r="BP9" s="4"/>
      <c r="BQ9" s="4"/>
      <c r="BR9" s="4"/>
      <c r="BS9" s="4"/>
      <c r="BT9" s="3"/>
      <c r="BU9" s="3"/>
      <c r="BV9" s="3"/>
      <c r="BW9" s="3"/>
      <c r="BX9" s="3"/>
    </row>
    <row r="10" spans="1:76" ht="25.5" customHeight="1" x14ac:dyDescent="0.3">
      <c r="A10" s="3"/>
      <c r="B10" s="3"/>
      <c r="C10" s="10" t="s">
        <v>14</v>
      </c>
      <c r="D10" s="10"/>
      <c r="E10" s="10"/>
      <c r="F10" s="10"/>
      <c r="G10" s="10"/>
      <c r="H10" s="10"/>
      <c r="I10" s="62">
        <f>46.4*6*I9/12</f>
        <v>1252.8</v>
      </c>
      <c r="J10" s="10"/>
      <c r="K10" s="19"/>
      <c r="L10" s="19"/>
      <c r="M10" s="19"/>
      <c r="N10" s="19"/>
      <c r="O10" s="19"/>
      <c r="P10" s="19"/>
      <c r="Q10" s="19"/>
      <c r="R10" s="158"/>
      <c r="S10" s="158"/>
      <c r="T10" s="158"/>
      <c r="U10" s="158"/>
      <c r="V10" s="158"/>
      <c r="W10" s="158"/>
      <c r="X10" s="19"/>
      <c r="Y10" s="19"/>
      <c r="Z10" s="19"/>
      <c r="AA10" s="19"/>
      <c r="AB10" s="19"/>
      <c r="AC10" s="19"/>
      <c r="AD10" s="19"/>
      <c r="AE10" s="19"/>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3"/>
      <c r="BU10" s="3"/>
      <c r="BV10" s="3"/>
      <c r="BW10" s="3"/>
      <c r="BX10" s="3"/>
    </row>
    <row r="11" spans="1:76" ht="25.5" customHeight="1" x14ac:dyDescent="0.3">
      <c r="A11" s="3"/>
      <c r="B11" s="3"/>
      <c r="C11" s="10" t="s">
        <v>15</v>
      </c>
      <c r="D11" s="10"/>
      <c r="E11" s="10"/>
      <c r="F11" s="10"/>
      <c r="G11" s="10"/>
      <c r="H11" s="10"/>
      <c r="I11" s="62">
        <f>I35</f>
        <v>1252.8000000000002</v>
      </c>
      <c r="J11" s="23" t="s">
        <v>16</v>
      </c>
      <c r="K11" s="19"/>
      <c r="L11" s="19"/>
      <c r="M11" s="19"/>
      <c r="N11" s="19"/>
      <c r="O11" s="19"/>
      <c r="P11" s="19"/>
      <c r="Q11" s="19"/>
      <c r="R11" s="158"/>
      <c r="S11" s="158"/>
      <c r="T11" s="158"/>
      <c r="U11" s="158"/>
      <c r="V11" s="158"/>
      <c r="W11" s="158"/>
      <c r="X11" s="19"/>
      <c r="Y11" s="19"/>
      <c r="Z11" s="19"/>
      <c r="AA11" s="19"/>
      <c r="AB11" s="19"/>
      <c r="AC11" s="19"/>
      <c r="AD11" s="19"/>
      <c r="AE11" s="19"/>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3"/>
      <c r="BU11" s="3"/>
      <c r="BV11" s="3"/>
      <c r="BW11" s="3"/>
      <c r="BX11" s="3"/>
    </row>
    <row r="12" spans="1:76" ht="21" customHeight="1" x14ac:dyDescent="0.25">
      <c r="A12" s="3"/>
      <c r="B12" s="3"/>
      <c r="C12" s="3"/>
      <c r="D12" s="3"/>
      <c r="E12" s="3"/>
      <c r="F12" s="3"/>
      <c r="G12" s="3"/>
      <c r="H12" s="3"/>
      <c r="I12" s="3"/>
      <c r="J12" s="3"/>
      <c r="K12" s="3"/>
      <c r="L12" s="3"/>
      <c r="M12" s="3"/>
      <c r="N12" s="3"/>
      <c r="O12" s="3"/>
      <c r="P12" s="3"/>
      <c r="Q12" s="3"/>
      <c r="R12" s="3"/>
      <c r="S12" s="3"/>
      <c r="T12" s="3"/>
      <c r="U12" s="3"/>
      <c r="V12" s="3"/>
      <c r="W12" s="3"/>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3"/>
      <c r="BU12" s="3"/>
      <c r="BV12" s="3"/>
      <c r="BW12" s="3"/>
      <c r="BX12" s="3"/>
    </row>
    <row r="13" spans="1:76" x14ac:dyDescent="0.25">
      <c r="A13" s="3"/>
      <c r="B13" s="3"/>
      <c r="C13" s="3"/>
      <c r="D13" s="3"/>
      <c r="E13" s="3"/>
      <c r="F13" s="3"/>
      <c r="G13" s="3"/>
      <c r="H13" s="3"/>
      <c r="I13" s="3"/>
      <c r="J13" s="3"/>
      <c r="K13" s="3"/>
      <c r="L13" s="3"/>
      <c r="M13" s="3"/>
      <c r="N13" s="3"/>
      <c r="O13" s="3"/>
      <c r="P13" s="3"/>
      <c r="Q13" s="3"/>
      <c r="R13" s="3"/>
      <c r="S13" s="3"/>
      <c r="T13" s="3"/>
      <c r="U13" s="3"/>
      <c r="V13" s="3"/>
      <c r="W13" s="3"/>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3"/>
      <c r="BU13" s="3"/>
      <c r="BV13" s="3"/>
      <c r="BW13" s="3"/>
      <c r="BX13" s="3"/>
    </row>
    <row r="14" spans="1:76" ht="409.15" customHeight="1" x14ac:dyDescent="0.25">
      <c r="A14" s="3"/>
      <c r="B14" s="3"/>
      <c r="C14" s="24" t="s">
        <v>17</v>
      </c>
      <c r="D14" s="13" t="s">
        <v>18</v>
      </c>
      <c r="E14" s="20" t="s">
        <v>19</v>
      </c>
      <c r="F14" s="20" t="s">
        <v>20</v>
      </c>
      <c r="G14" s="20" t="s">
        <v>21</v>
      </c>
      <c r="H14" s="21" t="s">
        <v>22</v>
      </c>
      <c r="I14" s="21" t="s">
        <v>23</v>
      </c>
      <c r="J14" s="109" t="s">
        <v>24</v>
      </c>
      <c r="K14" s="109" t="s">
        <v>25</v>
      </c>
      <c r="L14" s="109" t="s">
        <v>26</v>
      </c>
      <c r="M14" s="109" t="s">
        <v>27</v>
      </c>
      <c r="N14" s="110" t="s">
        <v>28</v>
      </c>
      <c r="O14" s="110" t="s">
        <v>29</v>
      </c>
      <c r="P14" s="109" t="s">
        <v>30</v>
      </c>
      <c r="Q14" s="109" t="s">
        <v>31</v>
      </c>
      <c r="R14" s="22" t="s">
        <v>32</v>
      </c>
      <c r="S14" s="22" t="s">
        <v>33</v>
      </c>
      <c r="T14" s="22" t="s">
        <v>34</v>
      </c>
      <c r="U14" s="154" t="s">
        <v>35</v>
      </c>
      <c r="V14" s="155"/>
      <c r="W14" s="156"/>
      <c r="X14" s="131" t="s">
        <v>36</v>
      </c>
      <c r="Y14" s="131" t="s">
        <v>37</v>
      </c>
      <c r="Z14" s="131" t="s">
        <v>38</v>
      </c>
      <c r="AA14" s="131" t="s">
        <v>39</v>
      </c>
      <c r="AB14" s="131" t="s">
        <v>40</v>
      </c>
      <c r="AC14" s="131" t="s">
        <v>41</v>
      </c>
      <c r="AD14" s="131" t="s">
        <v>42</v>
      </c>
      <c r="AE14" s="131" t="s">
        <v>43</v>
      </c>
      <c r="AF14" s="131" t="s">
        <v>44</v>
      </c>
      <c r="AG14" s="131" t="s">
        <v>45</v>
      </c>
      <c r="AH14" s="131" t="s">
        <v>46</v>
      </c>
      <c r="AI14" s="131" t="s">
        <v>47</v>
      </c>
      <c r="AJ14" s="131" t="s">
        <v>48</v>
      </c>
      <c r="AK14" s="131" t="s">
        <v>49</v>
      </c>
      <c r="AL14" s="131" t="s">
        <v>50</v>
      </c>
      <c r="AM14" s="131" t="s">
        <v>51</v>
      </c>
      <c r="AN14" s="131" t="s">
        <v>52</v>
      </c>
      <c r="AO14" s="131" t="s">
        <v>53</v>
      </c>
      <c r="AP14" s="131" t="s">
        <v>54</v>
      </c>
      <c r="AQ14" s="131" t="s">
        <v>55</v>
      </c>
      <c r="AR14" s="131" t="s">
        <v>56</v>
      </c>
      <c r="AS14" s="131" t="s">
        <v>57</v>
      </c>
      <c r="AT14" s="131" t="s">
        <v>58</v>
      </c>
      <c r="AU14" s="131" t="s">
        <v>59</v>
      </c>
      <c r="AV14" s="131" t="s">
        <v>60</v>
      </c>
      <c r="AW14" s="131" t="s">
        <v>61</v>
      </c>
      <c r="AX14" s="131" t="s">
        <v>62</v>
      </c>
      <c r="AY14" s="18"/>
      <c r="AZ14" s="18"/>
      <c r="BA14" s="18"/>
      <c r="BB14" s="18"/>
      <c r="BC14" s="18"/>
      <c r="BD14" s="18"/>
      <c r="BE14" s="18"/>
      <c r="BF14" s="18"/>
      <c r="BG14" s="18"/>
      <c r="BH14" s="18"/>
      <c r="BI14" s="18"/>
      <c r="BJ14" s="18"/>
      <c r="BK14" s="18"/>
      <c r="BL14" s="18"/>
      <c r="BM14" s="18"/>
      <c r="BN14" s="18"/>
      <c r="BO14" s="18"/>
      <c r="BP14" s="18"/>
      <c r="BQ14" s="18"/>
      <c r="BR14" s="18"/>
      <c r="BS14" s="18"/>
      <c r="BT14" s="3"/>
      <c r="BU14" s="3"/>
      <c r="BV14" s="3"/>
      <c r="BW14" s="3"/>
      <c r="BX14" s="3"/>
    </row>
    <row r="15" spans="1:76" ht="23.65" customHeight="1" x14ac:dyDescent="0.25">
      <c r="A15" s="3"/>
      <c r="B15" s="3"/>
      <c r="C15" s="7"/>
      <c r="D15" s="12"/>
      <c r="E15" s="12"/>
      <c r="F15" s="12"/>
      <c r="G15" s="12"/>
      <c r="H15" s="12"/>
      <c r="I15" s="8"/>
      <c r="J15" s="8"/>
      <c r="K15" s="8"/>
      <c r="L15" s="8"/>
      <c r="M15" s="8"/>
      <c r="N15" s="8"/>
      <c r="O15" s="8"/>
      <c r="P15" s="8"/>
      <c r="Q15" s="8"/>
      <c r="R15" s="8"/>
      <c r="S15" s="8"/>
      <c r="T15" s="8"/>
      <c r="U15" s="25" t="s">
        <v>63</v>
      </c>
      <c r="V15" s="26" t="s">
        <v>64</v>
      </c>
      <c r="W15" s="26" t="s">
        <v>65</v>
      </c>
      <c r="X15" s="48"/>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3"/>
      <c r="BU15" s="3"/>
      <c r="BV15" s="3"/>
      <c r="BW15" s="3"/>
      <c r="BX15" s="3"/>
    </row>
    <row r="16" spans="1:76" ht="133.5" customHeight="1" x14ac:dyDescent="0.25">
      <c r="A16" s="3"/>
      <c r="B16" s="171" t="s">
        <v>66</v>
      </c>
      <c r="C16" s="46" t="s">
        <v>67</v>
      </c>
      <c r="D16" s="14">
        <v>20</v>
      </c>
      <c r="E16" s="14">
        <v>1</v>
      </c>
      <c r="F16" s="14">
        <v>11</v>
      </c>
      <c r="G16" s="14"/>
      <c r="H16" s="14">
        <v>0</v>
      </c>
      <c r="I16" s="111">
        <f>(($D16/(SUM($D$16:$D$34)))*($I$10))-H16</f>
        <v>69.599999999999994</v>
      </c>
      <c r="J16" s="112">
        <v>10</v>
      </c>
      <c r="K16" s="112">
        <v>5</v>
      </c>
      <c r="L16" s="112"/>
      <c r="M16" s="112"/>
      <c r="N16" s="112"/>
      <c r="O16" s="112"/>
      <c r="P16" s="112"/>
      <c r="Q16" s="112"/>
      <c r="R16" s="112"/>
      <c r="S16" s="112">
        <f>(I16-(SUM(J16:R16)))/2</f>
        <v>27.299999999999997</v>
      </c>
      <c r="T16" s="113">
        <f>(I16-(SUM(J16:R16)))/2</f>
        <v>27.299999999999997</v>
      </c>
      <c r="U16" s="63" t="s">
        <v>68</v>
      </c>
      <c r="V16" s="64" t="s">
        <v>69</v>
      </c>
      <c r="W16" s="65" t="s">
        <v>70</v>
      </c>
      <c r="X16" s="114"/>
      <c r="Y16" s="115"/>
      <c r="Z16" s="117"/>
      <c r="AA16" s="117"/>
      <c r="AB16" s="122"/>
      <c r="AC16" s="117"/>
      <c r="AD16" s="117"/>
      <c r="AE16" s="116"/>
      <c r="AF16" s="122"/>
      <c r="AG16" s="118"/>
      <c r="AH16" s="4"/>
      <c r="AI16" s="117"/>
      <c r="AJ16" s="144"/>
      <c r="AK16" s="125"/>
      <c r="AL16" s="120"/>
      <c r="AM16" s="120"/>
      <c r="AN16" s="120"/>
      <c r="AO16" s="120"/>
      <c r="AP16" s="121"/>
      <c r="AQ16" s="120"/>
      <c r="AR16" s="120"/>
      <c r="AS16" s="120"/>
      <c r="AT16" s="125"/>
      <c r="AU16" s="125"/>
      <c r="AV16" s="125"/>
      <c r="AW16" s="125"/>
      <c r="AX16" s="125"/>
      <c r="AY16" s="73"/>
      <c r="AZ16" s="74"/>
      <c r="BA16" s="72"/>
      <c r="BB16" s="74"/>
      <c r="BC16" s="74"/>
      <c r="BD16" s="73"/>
      <c r="BE16" s="74"/>
      <c r="BF16" s="72"/>
      <c r="BG16" s="72"/>
      <c r="BH16" s="73"/>
      <c r="BI16" s="74"/>
      <c r="BJ16" s="72"/>
      <c r="BK16" s="74"/>
      <c r="BL16" s="74"/>
      <c r="BM16" s="74"/>
      <c r="BN16" s="72"/>
      <c r="BO16" s="72"/>
      <c r="BP16" s="72"/>
      <c r="BQ16" s="72"/>
      <c r="BR16" s="72"/>
      <c r="BS16" s="72"/>
      <c r="BT16" s="3"/>
      <c r="BU16" s="3"/>
      <c r="BV16" s="3"/>
      <c r="BW16" s="3"/>
      <c r="BX16" s="3"/>
    </row>
    <row r="17" spans="1:76" ht="178.5" customHeight="1" x14ac:dyDescent="0.25">
      <c r="A17" s="3"/>
      <c r="B17" s="171"/>
      <c r="C17" s="46" t="s">
        <v>71</v>
      </c>
      <c r="D17" s="14">
        <v>20</v>
      </c>
      <c r="E17" s="14">
        <v>1</v>
      </c>
      <c r="F17" s="14">
        <v>4</v>
      </c>
      <c r="G17" s="14"/>
      <c r="H17" s="14">
        <v>0</v>
      </c>
      <c r="I17" s="111">
        <f>(($D17/(SUM($D$16:$D$34)))*($I$10))-H17</f>
        <v>69.599999999999994</v>
      </c>
      <c r="J17" s="112">
        <v>14</v>
      </c>
      <c r="K17" s="112">
        <v>10</v>
      </c>
      <c r="L17" s="112"/>
      <c r="M17" s="112"/>
      <c r="N17" s="112">
        <v>6</v>
      </c>
      <c r="O17" s="112"/>
      <c r="P17" s="112"/>
      <c r="Q17" s="112"/>
      <c r="R17" s="112"/>
      <c r="S17" s="112">
        <f>(I17-(SUM(J17:R17)))/2</f>
        <v>19.799999999999997</v>
      </c>
      <c r="T17" s="113">
        <f>(I17-(SUM(J17:R17)))/2</f>
        <v>19.799999999999997</v>
      </c>
      <c r="U17" s="66" t="s">
        <v>72</v>
      </c>
      <c r="V17" s="67" t="s">
        <v>73</v>
      </c>
      <c r="W17" s="68" t="s">
        <v>74</v>
      </c>
      <c r="X17" s="114"/>
      <c r="Y17" s="122"/>
      <c r="Z17" s="120"/>
      <c r="AA17" s="117"/>
      <c r="AB17" s="122"/>
      <c r="AC17" s="117"/>
      <c r="AD17" s="120"/>
      <c r="AE17" s="119"/>
      <c r="AF17" s="138"/>
      <c r="AG17" s="121"/>
      <c r="AH17" s="120"/>
      <c r="AI17" s="120"/>
      <c r="AJ17" s="143"/>
      <c r="AK17" s="125"/>
      <c r="AL17" s="117"/>
      <c r="AM17" s="120"/>
      <c r="AN17" s="120"/>
      <c r="AO17" s="119"/>
      <c r="AP17" s="121"/>
      <c r="AQ17" s="120"/>
      <c r="AR17" s="120"/>
      <c r="AS17" s="120"/>
      <c r="AT17" s="125"/>
      <c r="AU17" s="125"/>
      <c r="AV17" s="125"/>
      <c r="AW17" s="125"/>
      <c r="AX17" s="125"/>
      <c r="AY17" s="73"/>
      <c r="AZ17" s="74"/>
      <c r="BA17" s="72"/>
      <c r="BB17" s="74"/>
      <c r="BC17" s="74"/>
      <c r="BD17" s="73"/>
      <c r="BE17" s="74"/>
      <c r="BF17" s="72"/>
      <c r="BG17" s="72"/>
      <c r="BH17" s="73"/>
      <c r="BI17" s="74"/>
      <c r="BJ17" s="72"/>
      <c r="BK17" s="74"/>
      <c r="BL17" s="74"/>
      <c r="BM17" s="74"/>
      <c r="BN17" s="72"/>
      <c r="BO17" s="72"/>
      <c r="BP17" s="72"/>
      <c r="BQ17" s="72"/>
      <c r="BR17" s="72"/>
      <c r="BS17" s="72"/>
      <c r="BT17" s="3"/>
      <c r="BU17" s="3"/>
      <c r="BV17" s="3"/>
      <c r="BW17" s="3"/>
      <c r="BX17" s="3"/>
    </row>
    <row r="18" spans="1:76" ht="109.15" customHeight="1" x14ac:dyDescent="0.25">
      <c r="A18" s="3"/>
      <c r="B18" s="171"/>
      <c r="C18" s="46" t="s">
        <v>75</v>
      </c>
      <c r="D18" s="14">
        <v>20</v>
      </c>
      <c r="E18" s="14">
        <v>4</v>
      </c>
      <c r="F18" s="14">
        <v>9</v>
      </c>
      <c r="G18" s="14"/>
      <c r="H18" s="14">
        <v>0</v>
      </c>
      <c r="I18" s="111">
        <f>(($D18/(SUM($D$16:$D$34)))*($I$10))-H18</f>
        <v>69.599999999999994</v>
      </c>
      <c r="J18" s="112">
        <v>14</v>
      </c>
      <c r="K18" s="112">
        <v>10</v>
      </c>
      <c r="L18" s="112"/>
      <c r="M18" s="112"/>
      <c r="N18" s="112">
        <v>6</v>
      </c>
      <c r="O18" s="112"/>
      <c r="P18" s="112"/>
      <c r="Q18" s="112"/>
      <c r="R18" s="112"/>
      <c r="S18" s="112">
        <f t="shared" ref="S18:S21" si="0">(I18-(SUM(J18:R18)))/2</f>
        <v>19.799999999999997</v>
      </c>
      <c r="T18" s="113">
        <f t="shared" ref="T18:T21" si="1">(I18-(SUM(J18:R18)))/2</f>
        <v>19.799999999999997</v>
      </c>
      <c r="U18" s="69" t="s">
        <v>76</v>
      </c>
      <c r="V18" s="67" t="s">
        <v>77</v>
      </c>
      <c r="W18" s="68" t="s">
        <v>78</v>
      </c>
      <c r="X18" s="137"/>
      <c r="Y18" s="120"/>
      <c r="Z18" s="143"/>
      <c r="AA18" s="115"/>
      <c r="AB18" s="115"/>
      <c r="AC18" s="120"/>
      <c r="AD18" s="120"/>
      <c r="AE18" s="138"/>
      <c r="AF18" s="115"/>
      <c r="AG18" s="121"/>
      <c r="AH18" s="120"/>
      <c r="AI18" s="138"/>
      <c r="AJ18" s="143"/>
      <c r="AK18" s="125"/>
      <c r="AL18" s="115"/>
      <c r="AM18" s="143"/>
      <c r="AN18" s="125"/>
      <c r="AO18" s="115"/>
      <c r="AP18" s="121"/>
      <c r="AQ18" s="120"/>
      <c r="AR18" s="125"/>
      <c r="AS18" s="120"/>
      <c r="AT18" s="124"/>
      <c r="AU18" s="124"/>
      <c r="AV18" s="124"/>
      <c r="AW18" s="124"/>
      <c r="AX18" s="124"/>
      <c r="AY18" s="75"/>
      <c r="AZ18" s="74"/>
      <c r="BA18" s="75"/>
      <c r="BB18" s="75"/>
      <c r="BC18" s="74"/>
      <c r="BD18" s="73"/>
      <c r="BE18" s="74"/>
      <c r="BF18" s="75"/>
      <c r="BG18" s="75"/>
      <c r="BH18" s="75"/>
      <c r="BI18" s="75"/>
      <c r="BJ18" s="75"/>
      <c r="BK18" s="74"/>
      <c r="BL18" s="75"/>
      <c r="BM18" s="73"/>
      <c r="BN18" s="75"/>
      <c r="BO18" s="75"/>
      <c r="BP18" s="75"/>
      <c r="BQ18" s="73"/>
      <c r="BR18" s="75"/>
      <c r="BS18" s="75"/>
      <c r="BT18" s="3"/>
      <c r="BU18" s="3"/>
      <c r="BV18" s="3"/>
      <c r="BW18" s="3"/>
      <c r="BX18" s="3"/>
    </row>
    <row r="19" spans="1:76" ht="109.15" customHeight="1" x14ac:dyDescent="0.25">
      <c r="A19" s="3"/>
      <c r="B19" s="171"/>
      <c r="C19" s="46" t="s">
        <v>79</v>
      </c>
      <c r="D19" s="14">
        <v>20</v>
      </c>
      <c r="E19" s="14">
        <v>7</v>
      </c>
      <c r="F19" s="14">
        <v>11</v>
      </c>
      <c r="G19" s="14"/>
      <c r="H19" s="14">
        <v>0</v>
      </c>
      <c r="I19" s="111">
        <f>(($D19/(SUM($D$16:$D$34)))*($I$10))-H19</f>
        <v>69.599999999999994</v>
      </c>
      <c r="J19" s="112"/>
      <c r="K19" s="112"/>
      <c r="L19" s="112"/>
      <c r="M19" s="112">
        <v>24</v>
      </c>
      <c r="N19" s="112">
        <v>6</v>
      </c>
      <c r="O19" s="112"/>
      <c r="P19" s="112"/>
      <c r="Q19" s="112"/>
      <c r="R19" s="112"/>
      <c r="S19" s="112">
        <v>21</v>
      </c>
      <c r="T19" s="113">
        <v>21</v>
      </c>
      <c r="U19" s="69" t="s">
        <v>80</v>
      </c>
      <c r="V19" s="67" t="s">
        <v>81</v>
      </c>
      <c r="W19" s="70" t="s">
        <v>82</v>
      </c>
      <c r="X19" s="114"/>
      <c r="Y19" s="138"/>
      <c r="Z19" s="120"/>
      <c r="AA19" s="120"/>
      <c r="AB19" s="120"/>
      <c r="AC19" s="120"/>
      <c r="AD19" s="119"/>
      <c r="AE19" s="138"/>
      <c r="AF19" s="138"/>
      <c r="AG19" s="121"/>
      <c r="AH19" s="125"/>
      <c r="AI19" s="115"/>
      <c r="AJ19" s="125"/>
      <c r="AK19" s="125"/>
      <c r="AL19" s="115"/>
      <c r="AM19" s="120"/>
      <c r="AN19" s="120"/>
      <c r="AO19" s="125"/>
      <c r="AP19" s="121"/>
      <c r="AQ19" s="125"/>
      <c r="AR19" s="120"/>
      <c r="AS19" s="138"/>
      <c r="AT19" s="124"/>
      <c r="AU19" s="124"/>
      <c r="AV19" s="124"/>
      <c r="AW19" s="124"/>
      <c r="AX19" s="124"/>
      <c r="AY19" s="75"/>
      <c r="AZ19" s="74"/>
      <c r="BA19" s="75"/>
      <c r="BB19" s="75"/>
      <c r="BC19" s="74"/>
      <c r="BD19" s="73"/>
      <c r="BE19" s="74"/>
      <c r="BF19" s="75"/>
      <c r="BG19" s="75"/>
      <c r="BH19" s="75"/>
      <c r="BI19" s="75"/>
      <c r="BJ19" s="75"/>
      <c r="BK19" s="74"/>
      <c r="BL19" s="75"/>
      <c r="BM19" s="73"/>
      <c r="BN19" s="75"/>
      <c r="BO19" s="75"/>
      <c r="BP19" s="75"/>
      <c r="BQ19" s="73"/>
      <c r="BR19" s="75"/>
      <c r="BS19" s="75"/>
      <c r="BT19" s="3"/>
      <c r="BU19" s="3"/>
      <c r="BV19" s="3"/>
      <c r="BW19" s="3"/>
      <c r="BX19" s="3"/>
    </row>
    <row r="20" spans="1:76" ht="109.15" customHeight="1" x14ac:dyDescent="0.25">
      <c r="A20" s="3"/>
      <c r="B20" s="171"/>
      <c r="C20" s="46" t="s">
        <v>83</v>
      </c>
      <c r="D20" s="14">
        <v>20</v>
      </c>
      <c r="E20" s="14">
        <v>13</v>
      </c>
      <c r="F20" s="14">
        <v>15</v>
      </c>
      <c r="G20" s="14"/>
      <c r="H20" s="14">
        <v>0</v>
      </c>
      <c r="I20" s="111">
        <f>(($D20/(SUM($D$16:$D$34)))*($I$10))-H20</f>
        <v>69.599999999999994</v>
      </c>
      <c r="J20" s="112">
        <v>12</v>
      </c>
      <c r="K20" s="112">
        <v>9</v>
      </c>
      <c r="L20" s="112"/>
      <c r="M20" s="112"/>
      <c r="N20" s="112">
        <v>5</v>
      </c>
      <c r="O20" s="112"/>
      <c r="P20" s="112"/>
      <c r="Q20" s="112"/>
      <c r="R20" s="112"/>
      <c r="S20" s="112">
        <f>(I20-(SUM(J20:R20)))/2</f>
        <v>21.799999999999997</v>
      </c>
      <c r="T20" s="113">
        <f>(I20-(SUM(J20:R20)))/2</f>
        <v>21.799999999999997</v>
      </c>
      <c r="U20" s="69" t="s">
        <v>84</v>
      </c>
      <c r="V20" s="67" t="s">
        <v>85</v>
      </c>
      <c r="W20" s="70" t="s">
        <v>86</v>
      </c>
      <c r="X20" s="114"/>
      <c r="Y20" s="141"/>
      <c r="Z20" s="119"/>
      <c r="AA20" s="120"/>
      <c r="AB20" s="120"/>
      <c r="AC20" s="117"/>
      <c r="AD20" s="117"/>
      <c r="AE20" s="116"/>
      <c r="AF20" s="122"/>
      <c r="AG20" s="121"/>
      <c r="AH20" s="116"/>
      <c r="AI20" s="117"/>
      <c r="AJ20" s="144"/>
      <c r="AK20" s="125"/>
      <c r="AL20" s="120"/>
      <c r="AM20" s="120"/>
      <c r="AN20" s="120"/>
      <c r="AO20" s="115"/>
      <c r="AP20" s="121"/>
      <c r="AQ20" s="120"/>
      <c r="AR20" s="120"/>
      <c r="AS20" s="120"/>
      <c r="AT20" s="124"/>
      <c r="AU20" s="124"/>
      <c r="AV20" s="124"/>
      <c r="AW20" s="124"/>
      <c r="AX20" s="124"/>
      <c r="AY20" s="75"/>
      <c r="AZ20" s="74"/>
      <c r="BA20" s="75"/>
      <c r="BB20" s="75"/>
      <c r="BC20" s="74"/>
      <c r="BD20" s="73"/>
      <c r="BE20" s="74"/>
      <c r="BF20" s="75"/>
      <c r="BG20" s="75"/>
      <c r="BH20" s="75"/>
      <c r="BI20" s="75"/>
      <c r="BJ20" s="75"/>
      <c r="BK20" s="74"/>
      <c r="BL20" s="75"/>
      <c r="BM20" s="73"/>
      <c r="BN20" s="75"/>
      <c r="BO20" s="75"/>
      <c r="BP20" s="75"/>
      <c r="BQ20" s="73"/>
      <c r="BR20" s="75"/>
      <c r="BS20" s="75"/>
      <c r="BT20" s="3"/>
      <c r="BU20" s="3"/>
      <c r="BV20" s="3"/>
      <c r="BW20" s="3"/>
      <c r="BX20" s="3"/>
    </row>
    <row r="21" spans="1:76" ht="109.15" customHeight="1" x14ac:dyDescent="0.25">
      <c r="A21" s="3"/>
      <c r="B21" s="171"/>
      <c r="C21" s="46" t="s">
        <v>87</v>
      </c>
      <c r="D21" s="14">
        <v>20</v>
      </c>
      <c r="E21" s="14">
        <v>16</v>
      </c>
      <c r="F21" s="14">
        <v>18</v>
      </c>
      <c r="G21" s="14"/>
      <c r="H21" s="14">
        <v>0</v>
      </c>
      <c r="I21" s="111">
        <f>(($D21/(SUM($D$16:$D$34)))*($I$10))-H21</f>
        <v>69.599999999999994</v>
      </c>
      <c r="J21" s="112"/>
      <c r="K21" s="112"/>
      <c r="L21" s="112"/>
      <c r="M21" s="112">
        <v>21</v>
      </c>
      <c r="N21" s="112">
        <v>5</v>
      </c>
      <c r="O21" s="112"/>
      <c r="P21" s="112"/>
      <c r="Q21" s="112"/>
      <c r="R21" s="112"/>
      <c r="S21" s="112">
        <f t="shared" si="0"/>
        <v>21.799999999999997</v>
      </c>
      <c r="T21" s="113">
        <f t="shared" si="1"/>
        <v>21.799999999999997</v>
      </c>
      <c r="U21" s="69" t="s">
        <v>88</v>
      </c>
      <c r="V21" s="67" t="s">
        <v>89</v>
      </c>
      <c r="W21" s="70" t="s">
        <v>90</v>
      </c>
      <c r="X21" s="120"/>
      <c r="Y21" s="120"/>
      <c r="Z21" s="114"/>
      <c r="AA21" s="120"/>
      <c r="AB21" s="138"/>
      <c r="AC21" s="141"/>
      <c r="AD21" s="119"/>
      <c r="AE21" s="143"/>
      <c r="AF21" s="123"/>
      <c r="AG21" s="121"/>
      <c r="AH21" s="114"/>
      <c r="AI21" s="138"/>
      <c r="AJ21" s="143"/>
      <c r="AK21" s="148"/>
      <c r="AL21" s="116"/>
      <c r="AM21" s="144"/>
      <c r="AN21" s="125"/>
      <c r="AO21" s="120"/>
      <c r="AP21" s="118"/>
      <c r="AQ21" s="120"/>
      <c r="AR21" s="124"/>
      <c r="AS21" s="117"/>
      <c r="AT21" s="122"/>
      <c r="AU21" s="122"/>
      <c r="AV21" s="122"/>
      <c r="AW21" s="122"/>
      <c r="AX21" s="122"/>
      <c r="AY21" s="74"/>
      <c r="AZ21" s="75"/>
      <c r="BA21" s="75"/>
      <c r="BB21" s="76"/>
      <c r="BC21" s="75"/>
      <c r="BD21" s="74"/>
      <c r="BE21" s="74"/>
      <c r="BF21" s="74"/>
      <c r="BG21" s="74"/>
      <c r="BH21" s="74"/>
      <c r="BI21" s="73"/>
      <c r="BJ21" s="74"/>
      <c r="BK21" s="75"/>
      <c r="BL21" s="75"/>
      <c r="BM21" s="74"/>
      <c r="BN21" s="76"/>
      <c r="BO21" s="75"/>
      <c r="BP21" s="73"/>
      <c r="BQ21" s="76"/>
      <c r="BR21" s="73"/>
      <c r="BS21" s="75"/>
      <c r="BT21" s="3"/>
      <c r="BU21" s="3"/>
      <c r="BV21" s="3"/>
      <c r="BW21" s="3"/>
      <c r="BX21" s="3"/>
    </row>
    <row r="22" spans="1:76" ht="25.15" customHeight="1" x14ac:dyDescent="0.25">
      <c r="A22" s="3"/>
      <c r="B22" s="3"/>
      <c r="C22" s="47"/>
      <c r="D22" s="15"/>
      <c r="E22" s="15"/>
      <c r="F22" s="15"/>
      <c r="G22" s="15"/>
      <c r="H22" s="15"/>
      <c r="I22" s="60"/>
      <c r="J22" s="60"/>
      <c r="K22" s="60"/>
      <c r="L22" s="60"/>
      <c r="M22" s="60"/>
      <c r="N22" s="60"/>
      <c r="O22" s="60"/>
      <c r="P22" s="60"/>
      <c r="Q22" s="60"/>
      <c r="R22" s="60"/>
      <c r="S22" s="60"/>
      <c r="T22" s="61"/>
      <c r="U22" s="25" t="s">
        <v>63</v>
      </c>
      <c r="V22" s="26" t="s">
        <v>64</v>
      </c>
      <c r="W22" s="26" t="s">
        <v>65</v>
      </c>
      <c r="X22" s="50"/>
      <c r="Y22" s="51"/>
      <c r="Z22" s="51"/>
      <c r="AA22" s="51"/>
      <c r="AB22" s="51"/>
      <c r="AC22" s="51"/>
      <c r="AD22" s="51"/>
      <c r="AE22" s="53"/>
      <c r="AF22" s="51"/>
      <c r="AG22" s="51"/>
      <c r="AH22" s="51"/>
      <c r="AI22" s="51"/>
      <c r="AJ22" s="53"/>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3"/>
      <c r="BU22" s="3"/>
      <c r="BV22" s="3"/>
      <c r="BW22" s="3"/>
      <c r="BX22" s="3"/>
    </row>
    <row r="23" spans="1:76" ht="136.5" customHeight="1" x14ac:dyDescent="0.25">
      <c r="A23" s="3"/>
      <c r="B23" s="171" t="s">
        <v>91</v>
      </c>
      <c r="C23" s="46" t="s">
        <v>92</v>
      </c>
      <c r="D23" s="14">
        <v>20</v>
      </c>
      <c r="E23" s="14">
        <v>13</v>
      </c>
      <c r="F23" s="14">
        <v>22</v>
      </c>
      <c r="G23" s="14"/>
      <c r="H23" s="14">
        <v>0</v>
      </c>
      <c r="I23" s="111">
        <f t="shared" ref="I23:I28" si="2">(($D23/(SUM($D$16:$D$34)))*($I$10))-H23</f>
        <v>69.599999999999994</v>
      </c>
      <c r="J23" s="112">
        <v>7</v>
      </c>
      <c r="K23" s="112">
        <v>3</v>
      </c>
      <c r="L23" s="112"/>
      <c r="M23" s="112">
        <v>11</v>
      </c>
      <c r="N23" s="112">
        <v>5</v>
      </c>
      <c r="O23" s="112"/>
      <c r="P23" s="112"/>
      <c r="Q23" s="112"/>
      <c r="R23" s="112"/>
      <c r="S23" s="112">
        <f>(I23-(SUM(J23:R23)))/2</f>
        <v>21.799999999999997</v>
      </c>
      <c r="T23" s="113">
        <f>(I23-(SUM(J23:R23)))/2</f>
        <v>21.799999999999997</v>
      </c>
      <c r="U23" s="63" t="s">
        <v>93</v>
      </c>
      <c r="V23" s="67" t="s">
        <v>94</v>
      </c>
      <c r="W23" s="65" t="s">
        <v>95</v>
      </c>
      <c r="X23" s="135"/>
      <c r="Y23" s="117"/>
      <c r="Z23" s="120"/>
      <c r="AA23" s="141"/>
      <c r="AB23" s="117"/>
      <c r="AC23" s="141"/>
      <c r="AD23" s="138"/>
      <c r="AE23" s="119"/>
      <c r="AF23" s="115"/>
      <c r="AG23" s="121"/>
      <c r="AH23" s="115"/>
      <c r="AI23" s="128"/>
      <c r="AJ23" s="129"/>
      <c r="AK23" s="135"/>
      <c r="AL23" s="125"/>
      <c r="AM23" s="124"/>
      <c r="AN23" s="117"/>
      <c r="AO23" s="120"/>
      <c r="AP23" s="118"/>
      <c r="AQ23" s="117"/>
      <c r="AR23" s="128"/>
      <c r="AS23" s="142"/>
      <c r="AT23" s="116"/>
      <c r="AU23" s="116"/>
      <c r="AV23" s="116"/>
      <c r="AW23" s="116"/>
      <c r="AX23" s="116"/>
      <c r="AY23" s="73"/>
      <c r="AZ23" s="74"/>
      <c r="BA23" s="72"/>
      <c r="BB23" s="74"/>
      <c r="BC23" s="74"/>
      <c r="BD23" s="73"/>
      <c r="BE23" s="74"/>
      <c r="BF23" s="72"/>
      <c r="BG23" s="72"/>
      <c r="BH23" s="73"/>
      <c r="BI23" s="74"/>
      <c r="BJ23" s="72"/>
      <c r="BK23" s="74"/>
      <c r="BL23" s="74"/>
      <c r="BM23" s="74"/>
      <c r="BN23" s="72"/>
      <c r="BO23" s="72"/>
      <c r="BP23" s="72"/>
      <c r="BQ23" s="72"/>
      <c r="BR23" s="72"/>
      <c r="BS23" s="72"/>
      <c r="BT23" s="3"/>
      <c r="BU23" s="3"/>
      <c r="BV23" s="3"/>
      <c r="BW23" s="3"/>
      <c r="BX23" s="3"/>
    </row>
    <row r="24" spans="1:76" ht="109.15" customHeight="1" x14ac:dyDescent="0.25">
      <c r="A24" s="3"/>
      <c r="B24" s="171"/>
      <c r="C24" s="46" t="s">
        <v>96</v>
      </c>
      <c r="D24" s="14">
        <v>20</v>
      </c>
      <c r="E24" s="14">
        <v>18</v>
      </c>
      <c r="F24" s="14">
        <v>23</v>
      </c>
      <c r="G24" s="14"/>
      <c r="H24" s="14">
        <v>0</v>
      </c>
      <c r="I24" s="111">
        <f t="shared" si="2"/>
        <v>69.599999999999994</v>
      </c>
      <c r="J24" s="112">
        <v>9</v>
      </c>
      <c r="K24" s="112">
        <v>4</v>
      </c>
      <c r="L24" s="112"/>
      <c r="M24" s="112">
        <v>13</v>
      </c>
      <c r="N24" s="112">
        <v>8</v>
      </c>
      <c r="O24" s="112"/>
      <c r="P24" s="112"/>
      <c r="Q24" s="112"/>
      <c r="R24" s="112"/>
      <c r="S24" s="112">
        <f>(I24-(SUM(J24:R24)))/2</f>
        <v>17.799999999999997</v>
      </c>
      <c r="T24" s="113">
        <f>(I24-(SUM(J24:R24)))/2</f>
        <v>17.799999999999997</v>
      </c>
      <c r="U24" s="66" t="s">
        <v>97</v>
      </c>
      <c r="V24" s="67" t="s">
        <v>98</v>
      </c>
      <c r="W24" s="70" t="s">
        <v>99</v>
      </c>
      <c r="X24" s="138"/>
      <c r="Y24" s="138"/>
      <c r="Z24" s="117"/>
      <c r="AA24" s="122"/>
      <c r="AB24" s="117"/>
      <c r="AC24" s="115"/>
      <c r="AD24" s="122"/>
      <c r="AE24" s="122"/>
      <c r="AF24" s="138"/>
      <c r="AG24" s="118"/>
      <c r="AH24" s="125"/>
      <c r="AI24" s="142"/>
      <c r="AJ24" s="129"/>
      <c r="AK24" s="120"/>
      <c r="AL24" s="120"/>
      <c r="AM24" s="122"/>
      <c r="AN24" s="149"/>
      <c r="AO24" s="115"/>
      <c r="AP24" s="121"/>
      <c r="AQ24" s="125"/>
      <c r="AR24" s="149"/>
      <c r="AS24" s="128"/>
      <c r="AT24" s="122"/>
      <c r="AU24" s="122"/>
      <c r="AV24" s="122"/>
      <c r="AW24" s="122"/>
      <c r="AX24" s="122"/>
      <c r="AY24" s="73"/>
      <c r="AZ24" s="74"/>
      <c r="BA24" s="72"/>
      <c r="BB24" s="74"/>
      <c r="BC24" s="74"/>
      <c r="BD24" s="73"/>
      <c r="BE24" s="74"/>
      <c r="BF24" s="72"/>
      <c r="BG24" s="72"/>
      <c r="BH24" s="73"/>
      <c r="BI24" s="74"/>
      <c r="BJ24" s="72"/>
      <c r="BK24" s="74"/>
      <c r="BL24" s="74"/>
      <c r="BM24" s="74"/>
      <c r="BN24" s="72"/>
      <c r="BO24" s="72"/>
      <c r="BP24" s="72"/>
      <c r="BQ24" s="72"/>
      <c r="BR24" s="72"/>
      <c r="BS24" s="72"/>
      <c r="BT24" s="3"/>
      <c r="BU24" s="3"/>
      <c r="BV24" s="3"/>
      <c r="BW24" s="3"/>
      <c r="BX24" s="3"/>
    </row>
    <row r="25" spans="1:76" ht="109.15" customHeight="1" x14ac:dyDescent="0.25">
      <c r="A25" s="3"/>
      <c r="B25" s="171"/>
      <c r="C25" s="46" t="s">
        <v>100</v>
      </c>
      <c r="D25" s="14">
        <v>20</v>
      </c>
      <c r="E25" s="14">
        <v>25</v>
      </c>
      <c r="F25" s="14">
        <v>27</v>
      </c>
      <c r="G25" s="14"/>
      <c r="H25" s="14">
        <v>0</v>
      </c>
      <c r="I25" s="111">
        <f t="shared" si="2"/>
        <v>69.599999999999994</v>
      </c>
      <c r="J25" s="112">
        <v>12</v>
      </c>
      <c r="K25" s="112">
        <v>9</v>
      </c>
      <c r="L25" s="112"/>
      <c r="M25" s="112"/>
      <c r="N25" s="112">
        <v>5</v>
      </c>
      <c r="O25" s="112"/>
      <c r="P25" s="112"/>
      <c r="Q25" s="112"/>
      <c r="R25" s="112"/>
      <c r="S25" s="112">
        <f t="shared" ref="S25:S26" si="3">(I25-(SUM(J25:R25)))/2</f>
        <v>21.799999999999997</v>
      </c>
      <c r="T25" s="113">
        <f t="shared" ref="T25:T26" si="4">(I25-(SUM(J25:R25)))/2</f>
        <v>21.799999999999997</v>
      </c>
      <c r="U25" s="69" t="s">
        <v>101</v>
      </c>
      <c r="V25" s="67" t="s">
        <v>102</v>
      </c>
      <c r="W25" s="70" t="s">
        <v>103</v>
      </c>
      <c r="X25" s="127"/>
      <c r="Y25" s="138"/>
      <c r="Z25" s="138"/>
      <c r="AA25" s="120"/>
      <c r="AB25" s="120"/>
      <c r="AC25" s="115"/>
      <c r="AD25" s="119"/>
      <c r="AE25" s="115"/>
      <c r="AF25" s="141"/>
      <c r="AG25" s="121"/>
      <c r="AH25" s="125"/>
      <c r="AI25" s="142"/>
      <c r="AJ25" s="129"/>
      <c r="AK25" s="125"/>
      <c r="AL25" s="119"/>
      <c r="AM25" s="120"/>
      <c r="AN25" s="120"/>
      <c r="AO25" s="115"/>
      <c r="AP25" s="118"/>
      <c r="AQ25" s="125"/>
      <c r="AR25" s="129"/>
      <c r="AS25" s="128"/>
      <c r="AT25" s="124"/>
      <c r="AU25" s="124"/>
      <c r="AV25" s="124"/>
      <c r="AW25" s="124"/>
      <c r="AX25" s="124"/>
      <c r="AY25" s="75"/>
      <c r="AZ25" s="74"/>
      <c r="BA25" s="75"/>
      <c r="BB25" s="75"/>
      <c r="BC25" s="74"/>
      <c r="BD25" s="73"/>
      <c r="BE25" s="74"/>
      <c r="BF25" s="75"/>
      <c r="BG25" s="75"/>
      <c r="BH25" s="75"/>
      <c r="BI25" s="75"/>
      <c r="BJ25" s="75"/>
      <c r="BK25" s="74"/>
      <c r="BL25" s="75"/>
      <c r="BM25" s="73"/>
      <c r="BN25" s="75"/>
      <c r="BO25" s="75"/>
      <c r="BP25" s="75"/>
      <c r="BQ25" s="73"/>
      <c r="BR25" s="75"/>
      <c r="BS25" s="75"/>
      <c r="BT25" s="3"/>
      <c r="BU25" s="3"/>
      <c r="BV25" s="3"/>
      <c r="BW25" s="3"/>
      <c r="BX25" s="3"/>
    </row>
    <row r="26" spans="1:76" ht="131.25" customHeight="1" x14ac:dyDescent="0.25">
      <c r="A26" s="3"/>
      <c r="B26" s="171"/>
      <c r="C26" s="46" t="s">
        <v>104</v>
      </c>
      <c r="D26" s="14">
        <v>20</v>
      </c>
      <c r="E26" s="14">
        <v>28</v>
      </c>
      <c r="F26" s="14">
        <v>30</v>
      </c>
      <c r="G26" s="14"/>
      <c r="H26" s="14">
        <v>0</v>
      </c>
      <c r="I26" s="111">
        <f t="shared" si="2"/>
        <v>69.599999999999994</v>
      </c>
      <c r="J26" s="112"/>
      <c r="K26" s="112"/>
      <c r="L26" s="112"/>
      <c r="M26" s="112">
        <v>21</v>
      </c>
      <c r="N26" s="112">
        <v>5</v>
      </c>
      <c r="O26" s="112"/>
      <c r="P26" s="112"/>
      <c r="Q26" s="112"/>
      <c r="R26" s="112"/>
      <c r="S26" s="112">
        <f t="shared" si="3"/>
        <v>21.799999999999997</v>
      </c>
      <c r="T26" s="113">
        <f t="shared" si="4"/>
        <v>21.799999999999997</v>
      </c>
      <c r="U26" s="69" t="s">
        <v>105</v>
      </c>
      <c r="V26" s="67" t="s">
        <v>106</v>
      </c>
      <c r="W26" s="70" t="s">
        <v>107</v>
      </c>
      <c r="X26" s="139"/>
      <c r="Y26" s="115"/>
      <c r="Z26" s="120"/>
      <c r="AA26" s="115"/>
      <c r="AB26" s="138"/>
      <c r="AC26" s="115"/>
      <c r="AD26" s="120"/>
      <c r="AE26" s="115"/>
      <c r="AF26" s="122"/>
      <c r="AG26" s="121"/>
      <c r="AH26" s="120"/>
      <c r="AI26" s="142"/>
      <c r="AJ26" s="145"/>
      <c r="AK26" s="125"/>
      <c r="AL26" s="119"/>
      <c r="AM26" s="119"/>
      <c r="AN26" s="125"/>
      <c r="AO26" s="115"/>
      <c r="AP26" s="118"/>
      <c r="AQ26" s="120"/>
      <c r="AR26" s="149"/>
      <c r="AS26" s="128"/>
      <c r="AT26" s="124"/>
      <c r="AU26" s="124"/>
      <c r="AV26" s="124"/>
      <c r="AW26" s="124"/>
      <c r="AX26" s="124"/>
      <c r="AY26" s="75"/>
      <c r="AZ26" s="74"/>
      <c r="BA26" s="75"/>
      <c r="BB26" s="75"/>
      <c r="BC26" s="74"/>
      <c r="BD26" s="73"/>
      <c r="BE26" s="74"/>
      <c r="BF26" s="75"/>
      <c r="BG26" s="75"/>
      <c r="BH26" s="75"/>
      <c r="BI26" s="75"/>
      <c r="BJ26" s="75"/>
      <c r="BK26" s="74"/>
      <c r="BL26" s="75"/>
      <c r="BM26" s="73"/>
      <c r="BN26" s="75"/>
      <c r="BO26" s="75"/>
      <c r="BP26" s="75"/>
      <c r="BQ26" s="73"/>
      <c r="BR26" s="75"/>
      <c r="BS26" s="75"/>
      <c r="BT26" s="3"/>
      <c r="BU26" s="3"/>
      <c r="BV26" s="3"/>
      <c r="BW26" s="3"/>
      <c r="BX26" s="3"/>
    </row>
    <row r="27" spans="1:76" ht="130.5" customHeight="1" x14ac:dyDescent="0.25">
      <c r="A27" s="3"/>
      <c r="B27" s="171"/>
      <c r="C27" s="46" t="s">
        <v>108</v>
      </c>
      <c r="D27" s="14">
        <v>20</v>
      </c>
      <c r="E27" s="14">
        <v>25</v>
      </c>
      <c r="F27" s="14">
        <v>35</v>
      </c>
      <c r="G27" s="14"/>
      <c r="H27" s="14">
        <v>0</v>
      </c>
      <c r="I27" s="111">
        <f t="shared" si="2"/>
        <v>69.599999999999994</v>
      </c>
      <c r="J27" s="112">
        <v>8</v>
      </c>
      <c r="K27" s="112">
        <v>3</v>
      </c>
      <c r="L27" s="112"/>
      <c r="M27" s="112">
        <v>11</v>
      </c>
      <c r="N27" s="112">
        <v>8</v>
      </c>
      <c r="O27" s="112"/>
      <c r="P27" s="112"/>
      <c r="Q27" s="112"/>
      <c r="R27" s="112"/>
      <c r="S27" s="112">
        <f>(I27-(SUM(J27:R27)))/2</f>
        <v>19.799999999999997</v>
      </c>
      <c r="T27" s="113">
        <f>(I27-(SUM(J27:R27)))/2</f>
        <v>19.799999999999997</v>
      </c>
      <c r="U27" s="69" t="s">
        <v>109</v>
      </c>
      <c r="V27" s="67" t="s">
        <v>110</v>
      </c>
      <c r="W27" s="70" t="s">
        <v>111</v>
      </c>
      <c r="X27" s="120"/>
      <c r="Y27" s="115"/>
      <c r="Z27" s="120"/>
      <c r="AA27" s="138"/>
      <c r="AB27" s="138"/>
      <c r="AC27" s="120"/>
      <c r="AD27" s="120"/>
      <c r="AE27" s="138"/>
      <c r="AF27" s="125"/>
      <c r="AG27" s="121"/>
      <c r="AH27" s="120"/>
      <c r="AI27" s="120"/>
      <c r="AJ27" s="143"/>
      <c r="AK27" s="115"/>
      <c r="AL27" s="119"/>
      <c r="AM27" s="120"/>
      <c r="AN27" s="120"/>
      <c r="AO27" s="125"/>
      <c r="AP27" s="121"/>
      <c r="AQ27" s="120"/>
      <c r="AR27" s="115"/>
      <c r="AS27" s="120"/>
      <c r="AT27" s="124"/>
      <c r="AU27" s="124"/>
      <c r="AV27" s="124"/>
      <c r="AW27" s="124"/>
      <c r="AX27" s="124"/>
      <c r="AY27" s="75"/>
      <c r="AZ27" s="74"/>
      <c r="BA27" s="75"/>
      <c r="BB27" s="75"/>
      <c r="BC27" s="74"/>
      <c r="BD27" s="73"/>
      <c r="BE27" s="74"/>
      <c r="BF27" s="75"/>
      <c r="BG27" s="75"/>
      <c r="BH27" s="75"/>
      <c r="BI27" s="75"/>
      <c r="BJ27" s="75"/>
      <c r="BK27" s="74"/>
      <c r="BL27" s="75"/>
      <c r="BM27" s="73"/>
      <c r="BN27" s="75"/>
      <c r="BO27" s="75"/>
      <c r="BP27" s="75"/>
      <c r="BQ27" s="73"/>
      <c r="BR27" s="75"/>
      <c r="BS27" s="75"/>
      <c r="BT27" s="3"/>
      <c r="BU27" s="3"/>
      <c r="BV27" s="3"/>
      <c r="BW27" s="3"/>
      <c r="BX27" s="3"/>
    </row>
    <row r="28" spans="1:76" ht="109.15" customHeight="1" x14ac:dyDescent="0.25">
      <c r="A28" s="3"/>
      <c r="B28" s="171"/>
      <c r="C28" s="46" t="s">
        <v>112</v>
      </c>
      <c r="D28" s="14">
        <v>20</v>
      </c>
      <c r="E28" s="14">
        <v>31</v>
      </c>
      <c r="F28" s="14">
        <v>35</v>
      </c>
      <c r="G28" s="14"/>
      <c r="H28" s="14">
        <v>0</v>
      </c>
      <c r="I28" s="111">
        <f t="shared" si="2"/>
        <v>69.599999999999994</v>
      </c>
      <c r="J28" s="112">
        <v>8</v>
      </c>
      <c r="K28" s="112">
        <v>3</v>
      </c>
      <c r="L28" s="112"/>
      <c r="M28" s="112">
        <v>10</v>
      </c>
      <c r="N28" s="112">
        <v>6</v>
      </c>
      <c r="O28" s="112"/>
      <c r="P28" s="112"/>
      <c r="Q28" s="112"/>
      <c r="R28" s="112"/>
      <c r="S28" s="112">
        <f t="shared" ref="S28" si="5">(I28-(SUM(J28:R28)))/2</f>
        <v>21.299999999999997</v>
      </c>
      <c r="T28" s="113">
        <f t="shared" ref="T28" si="6">(I28-(SUM(J28:R28)))/2</f>
        <v>21.299999999999997</v>
      </c>
      <c r="U28" s="66" t="s">
        <v>113</v>
      </c>
      <c r="V28" s="67" t="s">
        <v>114</v>
      </c>
      <c r="W28" s="70" t="s">
        <v>115</v>
      </c>
      <c r="X28" s="138"/>
      <c r="Y28" s="115"/>
      <c r="Z28" s="142"/>
      <c r="AA28" s="120"/>
      <c r="AB28" s="120"/>
      <c r="AC28" s="120"/>
      <c r="AD28" s="128"/>
      <c r="AE28" s="129"/>
      <c r="AF28" s="125"/>
      <c r="AG28" s="118"/>
      <c r="AH28" s="125"/>
      <c r="AI28" s="138"/>
      <c r="AJ28" s="115"/>
      <c r="AK28" s="125"/>
      <c r="AL28" s="120"/>
      <c r="AM28" s="115"/>
      <c r="AN28" s="125"/>
      <c r="AO28" s="125"/>
      <c r="AP28" s="118"/>
      <c r="AQ28" s="115"/>
      <c r="AR28" s="125"/>
      <c r="AS28" s="120"/>
      <c r="AT28" s="124"/>
      <c r="AU28" s="124"/>
      <c r="AV28" s="124"/>
      <c r="AW28" s="124"/>
      <c r="AX28" s="124"/>
      <c r="AY28" s="74"/>
      <c r="AZ28" s="75"/>
      <c r="BA28" s="75"/>
      <c r="BB28" s="76"/>
      <c r="BC28" s="75"/>
      <c r="BD28" s="74"/>
      <c r="BE28" s="74"/>
      <c r="BF28" s="74"/>
      <c r="BG28" s="74"/>
      <c r="BH28" s="74"/>
      <c r="BI28" s="73"/>
      <c r="BJ28" s="74"/>
      <c r="BK28" s="75"/>
      <c r="BL28" s="75"/>
      <c r="BM28" s="74"/>
      <c r="BN28" s="76"/>
      <c r="BO28" s="75"/>
      <c r="BP28" s="73"/>
      <c r="BQ28" s="76"/>
      <c r="BR28" s="73"/>
      <c r="BS28" s="75"/>
      <c r="BT28" s="3"/>
      <c r="BU28" s="3"/>
      <c r="BV28" s="3"/>
      <c r="BW28" s="3"/>
      <c r="BX28" s="3"/>
    </row>
    <row r="29" spans="1:76" ht="20.65" customHeight="1" x14ac:dyDescent="0.25">
      <c r="A29" s="3"/>
      <c r="B29" s="3"/>
      <c r="C29" s="47"/>
      <c r="D29" s="15"/>
      <c r="E29" s="15"/>
      <c r="F29" s="15"/>
      <c r="G29" s="15"/>
      <c r="H29" s="15"/>
      <c r="I29" s="60"/>
      <c r="J29" s="60"/>
      <c r="K29" s="60"/>
      <c r="L29" s="60"/>
      <c r="M29" s="60"/>
      <c r="N29" s="60"/>
      <c r="O29" s="60"/>
      <c r="P29" s="60"/>
      <c r="Q29" s="60"/>
      <c r="R29" s="60"/>
      <c r="S29" s="60"/>
      <c r="T29" s="61"/>
      <c r="U29" s="25" t="s">
        <v>63</v>
      </c>
      <c r="V29" s="26" t="s">
        <v>64</v>
      </c>
      <c r="W29" s="26" t="s">
        <v>65</v>
      </c>
      <c r="X29" s="52"/>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3"/>
      <c r="BU29" s="3"/>
      <c r="BV29" s="3"/>
      <c r="BW29" s="3"/>
      <c r="BX29" s="3"/>
    </row>
    <row r="30" spans="1:76" ht="109.15" customHeight="1" x14ac:dyDescent="0.25">
      <c r="A30" s="3"/>
      <c r="B30" s="171" t="s">
        <v>116</v>
      </c>
      <c r="C30" s="46" t="s">
        <v>117</v>
      </c>
      <c r="D30" s="14">
        <v>20</v>
      </c>
      <c r="E30" s="14">
        <v>37</v>
      </c>
      <c r="F30" s="14">
        <v>39</v>
      </c>
      <c r="G30" s="14"/>
      <c r="H30" s="14">
        <v>0</v>
      </c>
      <c r="I30" s="111">
        <f>(($D30/(SUM($D$16:$D$34)))*($I$10))-H30</f>
        <v>69.599999999999994</v>
      </c>
      <c r="J30" s="112">
        <v>12</v>
      </c>
      <c r="K30" s="112">
        <v>9</v>
      </c>
      <c r="L30" s="112"/>
      <c r="M30" s="112"/>
      <c r="N30" s="112">
        <v>5</v>
      </c>
      <c r="O30" s="112"/>
      <c r="P30" s="112"/>
      <c r="Q30" s="112"/>
      <c r="R30" s="112"/>
      <c r="S30" s="112">
        <f>(I30-(SUM(J30:R30)))/2</f>
        <v>21.799999999999997</v>
      </c>
      <c r="T30" s="113">
        <f>(I30-(SUM(J30:R30)))/2</f>
        <v>21.799999999999997</v>
      </c>
      <c r="U30" s="63" t="s">
        <v>118</v>
      </c>
      <c r="V30" s="67" t="s">
        <v>119</v>
      </c>
      <c r="W30" s="65" t="s">
        <v>120</v>
      </c>
      <c r="X30" s="138"/>
      <c r="Y30" s="120"/>
      <c r="Z30" s="120"/>
      <c r="AA30" s="141"/>
      <c r="AB30" s="141"/>
      <c r="AC30" s="122"/>
      <c r="AD30" s="115"/>
      <c r="AE30" s="143"/>
      <c r="AF30" s="115"/>
      <c r="AG30" s="121"/>
      <c r="AH30" s="120"/>
      <c r="AI30" s="120"/>
      <c r="AJ30" s="143"/>
      <c r="AK30" s="120"/>
      <c r="AL30" s="124"/>
      <c r="AM30" s="117"/>
      <c r="AN30" s="125"/>
      <c r="AO30" s="122"/>
      <c r="AP30" s="121"/>
      <c r="AQ30" s="120"/>
      <c r="AR30" s="125"/>
      <c r="AS30" s="115"/>
      <c r="AT30" s="124"/>
      <c r="AU30" s="124"/>
      <c r="AV30" s="124"/>
      <c r="AW30" s="124"/>
      <c r="AX30" s="124"/>
      <c r="AY30" s="73"/>
      <c r="AZ30" s="74"/>
      <c r="BA30" s="72"/>
      <c r="BB30" s="74"/>
      <c r="BC30" s="74"/>
      <c r="BD30" s="73"/>
      <c r="BE30" s="74"/>
      <c r="BF30" s="72"/>
      <c r="BG30" s="72"/>
      <c r="BH30" s="73"/>
      <c r="BI30" s="74"/>
      <c r="BJ30" s="72"/>
      <c r="BK30" s="74"/>
      <c r="BL30" s="74"/>
      <c r="BM30" s="74"/>
      <c r="BN30" s="72"/>
      <c r="BO30" s="72"/>
      <c r="BP30" s="72"/>
      <c r="BQ30" s="72"/>
      <c r="BR30" s="72"/>
      <c r="BS30" s="72"/>
      <c r="BT30" s="3"/>
      <c r="BU30" s="3"/>
      <c r="BV30" s="3"/>
      <c r="BW30" s="3"/>
      <c r="BX30" s="3"/>
    </row>
    <row r="31" spans="1:76" ht="109.15" customHeight="1" x14ac:dyDescent="0.25">
      <c r="A31" s="3"/>
      <c r="B31" s="171"/>
      <c r="C31" s="46" t="s">
        <v>121</v>
      </c>
      <c r="D31" s="14">
        <v>20</v>
      </c>
      <c r="E31" s="14">
        <v>40</v>
      </c>
      <c r="F31" s="14">
        <v>42</v>
      </c>
      <c r="G31" s="14"/>
      <c r="H31" s="14">
        <v>0</v>
      </c>
      <c r="I31" s="111">
        <f>(($D31/(SUM($D$16:$D$34)))*($I$10))-H31</f>
        <v>69.599999999999994</v>
      </c>
      <c r="J31" s="112"/>
      <c r="K31" s="112"/>
      <c r="L31" s="112"/>
      <c r="M31" s="112">
        <v>21</v>
      </c>
      <c r="N31" s="112">
        <v>5</v>
      </c>
      <c r="O31" s="112"/>
      <c r="P31" s="112"/>
      <c r="Q31" s="112"/>
      <c r="R31" s="112"/>
      <c r="S31" s="112">
        <f>(I31-(SUM(J31:R31)))/2</f>
        <v>21.799999999999997</v>
      </c>
      <c r="T31" s="113">
        <f>(I31-(SUM(J31:R31)))/2</f>
        <v>21.799999999999997</v>
      </c>
      <c r="U31" s="69" t="s">
        <v>122</v>
      </c>
      <c r="V31" s="67" t="s">
        <v>123</v>
      </c>
      <c r="W31" s="68" t="s">
        <v>124</v>
      </c>
      <c r="X31" s="139"/>
      <c r="Y31" s="120"/>
      <c r="Z31" s="117"/>
      <c r="AA31" s="120"/>
      <c r="AB31" s="120"/>
      <c r="AC31" s="115"/>
      <c r="AD31" s="120"/>
      <c r="AE31" s="115"/>
      <c r="AF31" s="125"/>
      <c r="AG31" s="118"/>
      <c r="AH31" s="120"/>
      <c r="AI31" s="136"/>
      <c r="AJ31" s="146"/>
      <c r="AK31" s="149"/>
      <c r="AL31" s="149"/>
      <c r="AM31" s="129"/>
      <c r="AN31" s="149"/>
      <c r="AO31" s="125"/>
      <c r="AP31" s="118"/>
      <c r="AQ31" s="115"/>
      <c r="AR31" s="149"/>
      <c r="AS31" s="128"/>
      <c r="AT31" s="125"/>
      <c r="AU31" s="125"/>
      <c r="AV31" s="125"/>
      <c r="AW31" s="125"/>
      <c r="AX31" s="125"/>
      <c r="AY31" s="73"/>
      <c r="AZ31" s="74"/>
      <c r="BA31" s="72"/>
      <c r="BB31" s="74"/>
      <c r="BC31" s="74"/>
      <c r="BD31" s="73"/>
      <c r="BE31" s="74"/>
      <c r="BF31" s="72"/>
      <c r="BG31" s="72"/>
      <c r="BH31" s="73"/>
      <c r="BI31" s="74"/>
      <c r="BJ31" s="72"/>
      <c r="BK31" s="74"/>
      <c r="BL31" s="74"/>
      <c r="BM31" s="74"/>
      <c r="BN31" s="72"/>
      <c r="BO31" s="72"/>
      <c r="BP31" s="72"/>
      <c r="BQ31" s="72"/>
      <c r="BR31" s="72"/>
      <c r="BS31" s="72"/>
      <c r="BT31" s="3"/>
      <c r="BU31" s="3"/>
      <c r="BV31" s="3"/>
      <c r="BW31" s="3"/>
      <c r="BX31" s="3"/>
    </row>
    <row r="32" spans="1:76" ht="109.15" customHeight="1" x14ac:dyDescent="0.25">
      <c r="A32" s="3"/>
      <c r="B32" s="171"/>
      <c r="C32" s="133" t="s">
        <v>125</v>
      </c>
      <c r="D32" s="134">
        <v>20</v>
      </c>
      <c r="E32" s="134">
        <v>37</v>
      </c>
      <c r="F32" s="134">
        <v>47</v>
      </c>
      <c r="G32" s="134"/>
      <c r="H32" s="134">
        <v>0</v>
      </c>
      <c r="I32" s="111">
        <f>(($D32/(SUM($D$16:$D$34)))*($I$10))-H32</f>
        <v>69.599999999999994</v>
      </c>
      <c r="J32" s="112">
        <v>8</v>
      </c>
      <c r="K32" s="112">
        <v>3</v>
      </c>
      <c r="L32" s="112"/>
      <c r="M32" s="112">
        <v>10</v>
      </c>
      <c r="N32" s="112">
        <v>5</v>
      </c>
      <c r="O32" s="112"/>
      <c r="P32" s="112"/>
      <c r="Q32" s="112"/>
      <c r="R32" s="112"/>
      <c r="S32" s="112">
        <f>(I32-(SUM(J32:R32)))/2</f>
        <v>21.799999999999997</v>
      </c>
      <c r="T32" s="113">
        <f>(I32-(SUM(J32:R32)))/2</f>
        <v>21.799999999999997</v>
      </c>
      <c r="U32" s="66" t="s">
        <v>126</v>
      </c>
      <c r="V32" s="67" t="s">
        <v>127</v>
      </c>
      <c r="W32" s="68" t="s">
        <v>128</v>
      </c>
      <c r="X32" s="140"/>
      <c r="Y32" s="138"/>
      <c r="Z32" s="117"/>
      <c r="AA32" s="115"/>
      <c r="AB32" s="115"/>
      <c r="AC32" s="120"/>
      <c r="AD32" s="128"/>
      <c r="AE32" s="142"/>
      <c r="AF32" s="125"/>
      <c r="AG32" s="118"/>
      <c r="AH32" s="115"/>
      <c r="AI32" s="136"/>
      <c r="AJ32" s="147"/>
      <c r="AK32" s="129"/>
      <c r="AL32" s="149"/>
      <c r="AM32" s="126"/>
      <c r="AN32" s="126"/>
      <c r="AO32" s="125"/>
      <c r="AP32" s="118"/>
      <c r="AQ32" s="115"/>
      <c r="AR32" s="129"/>
      <c r="AS32" s="129"/>
      <c r="AT32" s="125"/>
      <c r="AU32" s="125"/>
      <c r="AV32" s="125"/>
      <c r="AW32" s="125"/>
      <c r="AX32" s="125"/>
      <c r="AY32" s="73"/>
      <c r="AZ32" s="74"/>
      <c r="BA32" s="72"/>
      <c r="BB32" s="74"/>
      <c r="BC32" s="74"/>
      <c r="BD32" s="73"/>
      <c r="BE32" s="74"/>
      <c r="BF32" s="72"/>
      <c r="BG32" s="72"/>
      <c r="BH32" s="73"/>
      <c r="BI32" s="74"/>
      <c r="BJ32" s="72"/>
      <c r="BK32" s="74"/>
      <c r="BL32" s="74"/>
      <c r="BM32" s="74"/>
      <c r="BN32" s="72"/>
      <c r="BO32" s="72"/>
      <c r="BP32" s="72"/>
      <c r="BQ32" s="72"/>
      <c r="BR32" s="72"/>
      <c r="BS32" s="72"/>
      <c r="BT32" s="3"/>
      <c r="BU32" s="3"/>
      <c r="BV32" s="3"/>
      <c r="BW32" s="3"/>
      <c r="BX32" s="3"/>
    </row>
    <row r="33" spans="1:76" ht="136.5" customHeight="1" x14ac:dyDescent="0.25">
      <c r="A33" s="3"/>
      <c r="B33" s="171"/>
      <c r="C33" s="46" t="s">
        <v>129</v>
      </c>
      <c r="D33" s="14">
        <v>20</v>
      </c>
      <c r="E33" s="14">
        <v>43</v>
      </c>
      <c r="F33" s="14">
        <v>46</v>
      </c>
      <c r="G33" s="14"/>
      <c r="H33" s="14">
        <v>0</v>
      </c>
      <c r="I33" s="111">
        <f>(($D33/(SUM($D$16:$D$34)))*($I$10))-H33</f>
        <v>69.599999999999994</v>
      </c>
      <c r="J33" s="112">
        <v>10</v>
      </c>
      <c r="K33" s="112">
        <v>3</v>
      </c>
      <c r="L33" s="112"/>
      <c r="M33" s="112">
        <v>13</v>
      </c>
      <c r="N33" s="112">
        <v>8</v>
      </c>
      <c r="O33" s="112"/>
      <c r="P33" s="112"/>
      <c r="Q33" s="112"/>
      <c r="R33" s="112"/>
      <c r="S33" s="112">
        <f t="shared" ref="S33" si="7">(I33-(SUM(J33:R33)))/2</f>
        <v>17.799999999999997</v>
      </c>
      <c r="T33" s="113">
        <f t="shared" ref="T33" si="8">(I33-(SUM(J33:R33)))/2</f>
        <v>17.799999999999997</v>
      </c>
      <c r="U33" s="63" t="s">
        <v>130</v>
      </c>
      <c r="V33" s="67" t="s">
        <v>131</v>
      </c>
      <c r="W33" s="70" t="s">
        <v>132</v>
      </c>
      <c r="X33" s="139"/>
      <c r="Y33" s="117"/>
      <c r="Z33" s="120"/>
      <c r="AA33" s="117"/>
      <c r="AB33" s="116"/>
      <c r="AC33" s="138"/>
      <c r="AD33" s="129"/>
      <c r="AE33" s="145"/>
      <c r="AF33" s="115"/>
      <c r="AG33" s="118"/>
      <c r="AH33" s="120"/>
      <c r="AI33" s="120"/>
      <c r="AJ33" s="115"/>
      <c r="AK33" s="120"/>
      <c r="AL33" s="120"/>
      <c r="AM33" s="120"/>
      <c r="AN33" s="125"/>
      <c r="AO33" s="115"/>
      <c r="AP33" s="118"/>
      <c r="AQ33" s="120"/>
      <c r="AR33" s="125"/>
      <c r="AS33" s="120"/>
      <c r="AT33" s="122"/>
      <c r="AU33" s="122"/>
      <c r="AV33" s="122"/>
      <c r="AW33" s="122"/>
      <c r="AX33" s="122"/>
      <c r="AY33" s="75"/>
      <c r="AZ33" s="74"/>
      <c r="BA33" s="75"/>
      <c r="BB33" s="75"/>
      <c r="BC33" s="74"/>
      <c r="BD33" s="73"/>
      <c r="BE33" s="74"/>
      <c r="BF33" s="75"/>
      <c r="BG33" s="75"/>
      <c r="BH33" s="75"/>
      <c r="BI33" s="75"/>
      <c r="BJ33" s="75"/>
      <c r="BK33" s="74"/>
      <c r="BL33" s="75"/>
      <c r="BM33" s="73"/>
      <c r="BN33" s="75"/>
      <c r="BO33" s="75"/>
      <c r="BP33" s="75"/>
      <c r="BQ33" s="73"/>
      <c r="BR33" s="75"/>
      <c r="BS33" s="75"/>
      <c r="BT33" s="3"/>
      <c r="BU33" s="3"/>
      <c r="BV33" s="3"/>
      <c r="BW33" s="3"/>
      <c r="BX33" s="3"/>
    </row>
    <row r="34" spans="1:76" ht="132.75" customHeight="1" x14ac:dyDescent="0.25">
      <c r="A34" s="3"/>
      <c r="B34" s="171"/>
      <c r="C34" s="46" t="s">
        <v>133</v>
      </c>
      <c r="D34" s="14">
        <v>40</v>
      </c>
      <c r="E34" s="14">
        <v>49</v>
      </c>
      <c r="F34" s="14">
        <v>54</v>
      </c>
      <c r="G34" s="14"/>
      <c r="H34" s="14">
        <v>0</v>
      </c>
      <c r="I34" s="111">
        <f>(($D34/(SUM($D$16:$D$34)))*($I$10))-H34</f>
        <v>139.19999999999999</v>
      </c>
      <c r="J34" s="112">
        <v>10</v>
      </c>
      <c r="K34" s="112">
        <v>3</v>
      </c>
      <c r="L34" s="112"/>
      <c r="M34" s="112">
        <v>13</v>
      </c>
      <c r="N34" s="112">
        <v>26</v>
      </c>
      <c r="O34" s="112">
        <v>2</v>
      </c>
      <c r="P34" s="112"/>
      <c r="Q34" s="112"/>
      <c r="R34" s="112"/>
      <c r="S34" s="112">
        <f>(I34-(SUM(J34:R34)))/2</f>
        <v>42.599999999999994</v>
      </c>
      <c r="T34" s="113">
        <f>(I34-(SUM(J34:R34)))/2</f>
        <v>42.599999999999994</v>
      </c>
      <c r="U34" s="69" t="s">
        <v>134</v>
      </c>
      <c r="V34" s="67" t="s">
        <v>135</v>
      </c>
      <c r="W34" s="70" t="s">
        <v>136</v>
      </c>
      <c r="X34" s="135"/>
      <c r="Y34" s="141"/>
      <c r="Z34" s="120"/>
      <c r="AA34" s="138"/>
      <c r="AB34" s="120"/>
      <c r="AC34" s="120"/>
      <c r="AD34" s="120"/>
      <c r="AE34" s="138"/>
      <c r="AF34" s="117"/>
      <c r="AG34" s="121"/>
      <c r="AH34" s="120"/>
      <c r="AI34" s="128"/>
      <c r="AJ34" s="145"/>
      <c r="AK34" s="138"/>
      <c r="AL34" s="125"/>
      <c r="AM34" s="120"/>
      <c r="AN34" s="120"/>
      <c r="AO34" s="120"/>
      <c r="AP34" s="121"/>
      <c r="AQ34" s="120"/>
      <c r="AR34" s="128"/>
      <c r="AS34" s="128"/>
      <c r="AT34" s="119"/>
      <c r="AU34" s="119"/>
      <c r="AV34" s="119"/>
      <c r="AW34" s="119"/>
      <c r="AX34" s="119"/>
      <c r="AY34" s="75"/>
      <c r="AZ34" s="74"/>
      <c r="BA34" s="75"/>
      <c r="BB34" s="75"/>
      <c r="BC34" s="74"/>
      <c r="BD34" s="73"/>
      <c r="BE34" s="74"/>
      <c r="BF34" s="75"/>
      <c r="BG34" s="75"/>
      <c r="BH34" s="75"/>
      <c r="BI34" s="75"/>
      <c r="BJ34" s="75"/>
      <c r="BK34" s="74"/>
      <c r="BL34" s="75"/>
      <c r="BM34" s="73"/>
      <c r="BN34" s="75"/>
      <c r="BO34" s="75"/>
      <c r="BP34" s="75"/>
      <c r="BQ34" s="73"/>
      <c r="BR34" s="75"/>
      <c r="BS34" s="75"/>
      <c r="BT34" s="3"/>
      <c r="BU34" s="3"/>
      <c r="BV34" s="3"/>
      <c r="BW34" s="3"/>
      <c r="BX34" s="3"/>
    </row>
    <row r="35" spans="1:76" ht="54" customHeight="1" x14ac:dyDescent="0.25">
      <c r="A35" s="3"/>
      <c r="B35" s="3"/>
      <c r="C35" s="101"/>
      <c r="D35" s="101"/>
      <c r="E35" s="101"/>
      <c r="F35" s="101"/>
      <c r="G35" s="101"/>
      <c r="H35" s="106">
        <f t="shared" ref="H35:T35" si="9">SUM(H16:H34)</f>
        <v>0</v>
      </c>
      <c r="I35" s="107">
        <f t="shared" si="9"/>
        <v>1252.8000000000002</v>
      </c>
      <c r="J35" s="107">
        <f t="shared" si="9"/>
        <v>134</v>
      </c>
      <c r="K35" s="107">
        <f t="shared" si="9"/>
        <v>74</v>
      </c>
      <c r="L35" s="107">
        <f t="shared" si="9"/>
        <v>0</v>
      </c>
      <c r="M35" s="107">
        <f t="shared" si="9"/>
        <v>168</v>
      </c>
      <c r="N35" s="107">
        <f t="shared" si="9"/>
        <v>114</v>
      </c>
      <c r="O35" s="107">
        <f t="shared" si="9"/>
        <v>2</v>
      </c>
      <c r="P35" s="107">
        <f t="shared" si="9"/>
        <v>0</v>
      </c>
      <c r="Q35" s="107">
        <f t="shared" si="9"/>
        <v>0</v>
      </c>
      <c r="R35" s="107">
        <f t="shared" si="9"/>
        <v>0</v>
      </c>
      <c r="S35" s="107">
        <f t="shared" si="9"/>
        <v>381.60000000000014</v>
      </c>
      <c r="T35" s="107">
        <f t="shared" si="9"/>
        <v>381.60000000000014</v>
      </c>
      <c r="U35" s="25" t="s">
        <v>63</v>
      </c>
      <c r="V35" s="26" t="s">
        <v>64</v>
      </c>
      <c r="W35" s="26" t="s">
        <v>65</v>
      </c>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3"/>
      <c r="BU35" s="3"/>
      <c r="BV35" s="3"/>
      <c r="BW35" s="3"/>
      <c r="BX35" s="3"/>
    </row>
    <row r="36" spans="1:76" ht="20.100000000000001" customHeight="1" x14ac:dyDescent="0.25">
      <c r="A36" s="3"/>
      <c r="B36" s="3"/>
      <c r="C36" s="101"/>
      <c r="D36" s="101"/>
      <c r="E36" s="101"/>
      <c r="F36" s="101"/>
      <c r="G36" s="101"/>
      <c r="H36" s="101"/>
      <c r="I36" s="102"/>
      <c r="J36" s="102"/>
      <c r="K36" s="102"/>
      <c r="L36" s="102"/>
      <c r="M36" s="102"/>
      <c r="N36" s="102"/>
      <c r="O36" s="102"/>
      <c r="P36" s="102"/>
      <c r="Q36" s="102"/>
      <c r="R36" s="102"/>
      <c r="S36" s="102"/>
      <c r="T36" s="102"/>
      <c r="U36" s="104"/>
      <c r="V36" s="27"/>
      <c r="W36" s="27"/>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3"/>
      <c r="BU36" s="3"/>
      <c r="BV36" s="3"/>
      <c r="BW36" s="3"/>
      <c r="BX36" s="3"/>
    </row>
    <row r="37" spans="1:76" ht="91.5" customHeight="1" x14ac:dyDescent="0.25">
      <c r="A37" s="3"/>
      <c r="B37" s="3"/>
      <c r="C37" s="170" t="s">
        <v>137</v>
      </c>
      <c r="D37" s="170"/>
      <c r="E37" s="170"/>
      <c r="F37" s="170"/>
      <c r="G37" s="170"/>
      <c r="H37" s="101"/>
      <c r="I37" s="102"/>
      <c r="J37" s="102"/>
      <c r="K37" s="102"/>
      <c r="L37" s="102"/>
      <c r="M37" s="102"/>
      <c r="N37" s="102"/>
      <c r="O37" s="102"/>
      <c r="P37" s="102"/>
      <c r="Q37" s="102"/>
      <c r="R37" s="102"/>
      <c r="S37" s="102"/>
      <c r="T37" s="102"/>
      <c r="U37" s="105" t="s">
        <v>138</v>
      </c>
      <c r="V37" s="71" t="s">
        <v>139</v>
      </c>
      <c r="W37" s="108" t="s">
        <v>140</v>
      </c>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3"/>
      <c r="BU37" s="3"/>
      <c r="BV37" s="3"/>
      <c r="BW37" s="3"/>
      <c r="BX37" s="3"/>
    </row>
    <row r="38" spans="1:7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row>
    <row r="39" spans="1:76" x14ac:dyDescent="0.25">
      <c r="A39" s="3"/>
      <c r="B39" s="3"/>
      <c r="C39" s="6" t="s">
        <v>141</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row>
    <row r="40" spans="1:76" ht="18.75" x14ac:dyDescent="0.25">
      <c r="A40" s="3"/>
      <c r="B40" s="3"/>
      <c r="C40" s="16" t="s">
        <v>142</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row>
    <row r="41" spans="1:76" ht="18.75" x14ac:dyDescent="0.25">
      <c r="A41" s="3"/>
      <c r="B41" s="3"/>
      <c r="C41" s="17" t="s">
        <v>143</v>
      </c>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row>
    <row r="42" spans="1:7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row>
    <row r="43" spans="1:7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row>
    <row r="44" spans="1:7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row>
    <row r="45" spans="1:7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row>
    <row r="46" spans="1:7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row>
    <row r="47" spans="1:7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row>
    <row r="48" spans="1:7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row>
    <row r="49" spans="1:7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row>
    <row r="50" spans="1:7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row>
    <row r="51" spans="1:7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row>
    <row r="52" spans="1:7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row>
    <row r="53" spans="1:7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row>
    <row r="54" spans="1:7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row>
    <row r="55" spans="1:7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row>
    <row r="56" spans="1:7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row>
    <row r="57" spans="1:7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row>
    <row r="58" spans="1:7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row>
    <row r="59" spans="1:76"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row>
    <row r="60" spans="1:7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row>
    <row r="61" spans="1:76" x14ac:dyDescent="0.25">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row>
  </sheetData>
  <mergeCells count="13">
    <mergeCell ref="D2:G3"/>
    <mergeCell ref="C37:G37"/>
    <mergeCell ref="B16:B21"/>
    <mergeCell ref="B23:B28"/>
    <mergeCell ref="B30:B34"/>
    <mergeCell ref="AG7:AQ7"/>
    <mergeCell ref="U14:W14"/>
    <mergeCell ref="R5:W11"/>
    <mergeCell ref="I2:AD2"/>
    <mergeCell ref="I3:AD3"/>
    <mergeCell ref="AG5:AQ5"/>
    <mergeCell ref="AG6:AQ6"/>
    <mergeCell ref="AG8:AQ8"/>
  </mergeCells>
  <phoneticPr fontId="5" type="noConversion"/>
  <hyperlinks>
    <hyperlink ref="I2:AD2" r:id="rId1" display="Insert Link to the Specific Apprenticeship Standard (located from the IfATE site: " xr:uid="{86FCA7A6-0143-4869-AB8A-A660629CCDE0}"/>
    <hyperlink ref="I3:AD3" r:id="rId2" display="Insert Link to the Specific Apprenticeship Standard (located from the IfATE site: " xr:uid="{B624024D-0DA6-4E8F-92E3-2C25A43ED4CE}"/>
    <hyperlink ref="I3" r:id="rId3" xr:uid="{D995BFAA-FAC4-491A-995B-2D286B00A687}"/>
    <hyperlink ref="I2" r:id="rId4" xr:uid="{C0F1E457-EB80-433F-8547-5970095537AE}"/>
  </hyperlinks>
  <pageMargins left="0.7" right="0.7" top="0.75" bottom="0.75" header="0.3" footer="0.3"/>
  <pageSetup paperSize="9" orientation="portrait" horizontalDpi="90" verticalDpi="9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3"/>
  <sheetViews>
    <sheetView topLeftCell="A4" zoomScale="70" zoomScaleNormal="70" workbookViewId="0">
      <selection activeCell="P17" sqref="P17"/>
    </sheetView>
  </sheetViews>
  <sheetFormatPr defaultColWidth="8.7109375" defaultRowHeight="15" x14ac:dyDescent="0.25"/>
  <cols>
    <col min="1" max="1" width="3.42578125" customWidth="1"/>
    <col min="2" max="3" width="11.42578125" customWidth="1"/>
    <col min="4" max="4" width="14.28515625" customWidth="1"/>
    <col min="5" max="5" width="3.42578125" customWidth="1"/>
    <col min="6" max="6" width="9.7109375" customWidth="1"/>
    <col min="7" max="7" width="11.42578125" customWidth="1"/>
    <col min="8" max="8" width="72.28515625" customWidth="1"/>
    <col min="9" max="9" width="10.42578125" customWidth="1"/>
    <col min="11" max="11" width="8.7109375" customWidth="1"/>
    <col min="12" max="12" width="72.7109375" customWidth="1"/>
  </cols>
  <sheetData>
    <row r="1" spans="1:15" ht="29.1" customHeight="1" x14ac:dyDescent="0.3">
      <c r="A1" s="3"/>
      <c r="B1" s="9" t="s">
        <v>144</v>
      </c>
      <c r="C1" s="9"/>
      <c r="D1" s="9"/>
      <c r="E1" s="9"/>
      <c r="F1" s="9" t="str">
        <f>'Training Plan-Template'!D2</f>
        <v>Chartered Surveyor Standard (degree)</v>
      </c>
      <c r="G1" s="3"/>
      <c r="H1" s="3"/>
      <c r="I1" s="3"/>
      <c r="J1" s="3"/>
      <c r="K1" s="29"/>
      <c r="L1" s="83" t="s">
        <v>145</v>
      </c>
      <c r="M1" s="30"/>
      <c r="N1" s="30"/>
      <c r="O1" s="30"/>
    </row>
    <row r="2" spans="1:15" ht="29.1" customHeight="1" x14ac:dyDescent="0.3">
      <c r="A2" s="3"/>
      <c r="B2" s="9" t="s">
        <v>7</v>
      </c>
      <c r="C2" s="9"/>
      <c r="D2" s="9"/>
      <c r="E2" s="9"/>
      <c r="F2" s="9" t="str">
        <f>'Training Plan-Template'!I6</f>
        <v>BSc (Hons) Professional Practice in Residential Real Estate</v>
      </c>
      <c r="G2" s="3"/>
      <c r="H2" s="3"/>
      <c r="I2" s="3"/>
      <c r="J2" s="3"/>
      <c r="K2" s="29"/>
      <c r="L2" s="30" t="str">
        <f>B8</f>
        <v>Campus Lectures (1 hour each)</v>
      </c>
      <c r="M2" s="77">
        <f>G8</f>
        <v>134</v>
      </c>
      <c r="N2" s="30"/>
      <c r="O2" s="30"/>
    </row>
    <row r="3" spans="1:15" ht="26.65" customHeight="1" x14ac:dyDescent="0.25">
      <c r="A3" s="3"/>
      <c r="B3" s="3"/>
      <c r="C3" s="3"/>
      <c r="D3" s="3"/>
      <c r="E3" s="3"/>
      <c r="F3" s="3"/>
      <c r="G3" s="3"/>
      <c r="H3" s="3"/>
      <c r="I3" s="3"/>
      <c r="J3" s="3"/>
      <c r="K3" s="29"/>
      <c r="L3" s="30" t="str">
        <f>B9</f>
        <v>Campus tutorial / seminar (1 hour each)</v>
      </c>
      <c r="M3" s="77">
        <f>G9</f>
        <v>74</v>
      </c>
      <c r="N3" s="30"/>
      <c r="O3" s="30"/>
    </row>
    <row r="4" spans="1:15" ht="39" customHeight="1" x14ac:dyDescent="0.25">
      <c r="A4" s="3"/>
      <c r="B4" s="59" t="s">
        <v>146</v>
      </c>
      <c r="C4" s="5"/>
      <c r="D4" s="5"/>
      <c r="E4" s="3"/>
      <c r="F4" s="78">
        <f>'Training Plan-Template'!I11</f>
        <v>1252.8000000000002</v>
      </c>
      <c r="G4" s="3"/>
      <c r="H4" s="3"/>
      <c r="I4" s="3"/>
      <c r="J4" s="3"/>
      <c r="K4" s="29"/>
      <c r="L4" s="30" t="str">
        <f>B10</f>
        <v>Portfolio / KSB workshops</v>
      </c>
      <c r="M4" s="77">
        <f>G10</f>
        <v>0</v>
      </c>
      <c r="N4" s="30"/>
      <c r="O4" s="30"/>
    </row>
    <row r="5" spans="1:15" ht="39" customHeight="1" x14ac:dyDescent="0.25">
      <c r="A5" s="3"/>
      <c r="B5" s="59" t="s">
        <v>147</v>
      </c>
      <c r="C5" s="5"/>
      <c r="D5" s="5"/>
      <c r="E5" s="3"/>
      <c r="F5" s="78">
        <f>'Training Plan-Template'!H35</f>
        <v>0</v>
      </c>
      <c r="G5" s="3"/>
      <c r="H5" s="3"/>
      <c r="I5" s="3"/>
      <c r="J5" s="3"/>
      <c r="K5" s="29"/>
      <c r="L5" s="30" t="str">
        <f>B11</f>
        <v>On-line taught session (1 hour delivery)</v>
      </c>
      <c r="M5" s="77">
        <f>G11</f>
        <v>168</v>
      </c>
      <c r="N5" s="30"/>
      <c r="O5" s="30"/>
    </row>
    <row r="6" spans="1:15" ht="39" customHeight="1" x14ac:dyDescent="0.25">
      <c r="A6" s="3"/>
      <c r="B6" s="59" t="s">
        <v>148</v>
      </c>
      <c r="C6" s="5"/>
      <c r="D6" s="5"/>
      <c r="E6" s="3"/>
      <c r="F6" s="78">
        <f>F4-F5</f>
        <v>1252.8000000000002</v>
      </c>
      <c r="G6" s="3"/>
      <c r="H6" s="3"/>
      <c r="I6" s="3"/>
      <c r="J6" s="3"/>
      <c r="K6" s="29"/>
      <c r="L6" s="30" t="str">
        <f>B12</f>
        <v xml:space="preserve">Timetabled student led working </v>
      </c>
      <c r="M6" s="77">
        <f>G12</f>
        <v>114</v>
      </c>
      <c r="N6" s="30"/>
      <c r="O6" s="30"/>
    </row>
    <row r="7" spans="1:15" ht="25.5" customHeight="1" x14ac:dyDescent="0.25">
      <c r="A7" s="3"/>
      <c r="B7" s="3"/>
      <c r="C7" s="3"/>
      <c r="D7" s="3"/>
      <c r="E7" s="3"/>
      <c r="F7" s="3"/>
      <c r="G7" s="3"/>
      <c r="H7" s="3"/>
      <c r="I7" s="3"/>
      <c r="J7" s="3"/>
      <c r="K7" s="29"/>
      <c r="L7" s="30" t="str">
        <f t="shared" ref="L7:M12" si="0">H8</f>
        <v>1:1 Supervision</v>
      </c>
      <c r="M7" s="77">
        <f t="shared" si="0"/>
        <v>2</v>
      </c>
      <c r="N7" s="30"/>
      <c r="O7" s="30"/>
    </row>
    <row r="8" spans="1:15" ht="39" customHeight="1" x14ac:dyDescent="0.25">
      <c r="A8" s="3"/>
      <c r="B8" s="172" t="str">
        <f>'Training Plan-Template'!J14</f>
        <v>Campus Lectures (1 hour each)</v>
      </c>
      <c r="C8" s="173"/>
      <c r="D8" s="173"/>
      <c r="E8" s="173"/>
      <c r="F8" s="84"/>
      <c r="G8" s="85">
        <f>'Training Plan-Template'!J35</f>
        <v>134</v>
      </c>
      <c r="H8" s="86" t="str">
        <f>'Training Plan-Template'!O14</f>
        <v>1:1 Supervision</v>
      </c>
      <c r="I8" s="87">
        <f>'Training Plan-Template'!O35</f>
        <v>2</v>
      </c>
      <c r="J8" s="88"/>
      <c r="K8" s="29"/>
      <c r="L8" s="30" t="str">
        <f t="shared" si="0"/>
        <v>Spare Column (e.g. Laboratory Sessions)</v>
      </c>
      <c r="M8" s="77">
        <f t="shared" si="0"/>
        <v>0</v>
      </c>
      <c r="N8" s="30"/>
      <c r="O8" s="30"/>
    </row>
    <row r="9" spans="1:15" ht="39" customHeight="1" x14ac:dyDescent="0.25">
      <c r="A9" s="3"/>
      <c r="B9" s="172" t="str">
        <f>'Training Plan-Template'!K14</f>
        <v>Campus tutorial / seminar (1 hour each)</v>
      </c>
      <c r="C9" s="173"/>
      <c r="D9" s="173"/>
      <c r="E9" s="173"/>
      <c r="F9" s="88"/>
      <c r="G9" s="85">
        <f>'Training Plan-Template'!K35</f>
        <v>74</v>
      </c>
      <c r="H9" s="86" t="str">
        <f>'Training Plan-Template'!P14</f>
        <v>Spare Column (e.g. Laboratory Sessions)</v>
      </c>
      <c r="I9" s="87">
        <f>'Training Plan-Template'!P35</f>
        <v>0</v>
      </c>
      <c r="J9" s="88"/>
      <c r="K9" s="29"/>
      <c r="L9" s="30" t="str">
        <f t="shared" si="0"/>
        <v>Spare Column</v>
      </c>
      <c r="M9" s="77">
        <f t="shared" si="0"/>
        <v>0</v>
      </c>
      <c r="N9" s="30"/>
      <c r="O9" s="30"/>
    </row>
    <row r="10" spans="1:15" ht="39" customHeight="1" x14ac:dyDescent="0.25">
      <c r="A10" s="3"/>
      <c r="B10" s="172" t="str">
        <f>'Training Plan-Template'!L14</f>
        <v>Portfolio / KSB workshops</v>
      </c>
      <c r="C10" s="173"/>
      <c r="D10" s="173"/>
      <c r="E10" s="173"/>
      <c r="F10" s="88"/>
      <c r="G10" s="85">
        <f>'Training Plan-Template'!L35</f>
        <v>0</v>
      </c>
      <c r="H10" s="86" t="str">
        <f>'Training Plan-Template'!Q14</f>
        <v>Spare Column</v>
      </c>
      <c r="I10" s="87">
        <f>'Training Plan-Template'!Q35</f>
        <v>0</v>
      </c>
      <c r="J10" s="88"/>
      <c r="K10" s="29"/>
      <c r="L10" s="30" t="str">
        <f t="shared" si="0"/>
        <v>Work Based Project /  Applied Learning in the Work Place
- to meet Module Assessment</v>
      </c>
      <c r="M10" s="77">
        <f t="shared" si="0"/>
        <v>0</v>
      </c>
      <c r="N10" s="30"/>
      <c r="O10" s="30"/>
    </row>
    <row r="11" spans="1:15" ht="39" customHeight="1" x14ac:dyDescent="0.25">
      <c r="A11" s="3"/>
      <c r="B11" s="172" t="str">
        <f>'Training Plan-Template'!M14</f>
        <v>On-line taught session (1 hour delivery)</v>
      </c>
      <c r="C11" s="173"/>
      <c r="D11" s="173"/>
      <c r="E11" s="173"/>
      <c r="F11" s="88"/>
      <c r="G11" s="85">
        <f>'Training Plan-Template'!M35</f>
        <v>168</v>
      </c>
      <c r="H11" s="89" t="str">
        <f>'Training Plan-Template'!R14</f>
        <v>Work Based Project /  Applied Learning in the Work Place
- to meet Module Assessment</v>
      </c>
      <c r="I11" s="87">
        <f>'Training Plan-Template'!R35</f>
        <v>0</v>
      </c>
      <c r="J11" s="88"/>
      <c r="K11" s="29"/>
      <c r="L11" s="30" t="str">
        <f t="shared" si="0"/>
        <v>Time during working day to focus on assessment preparation</v>
      </c>
      <c r="M11" s="77">
        <f t="shared" si="0"/>
        <v>381.60000000000014</v>
      </c>
      <c r="N11" s="30"/>
      <c r="O11" s="30"/>
    </row>
    <row r="12" spans="1:15" ht="39" customHeight="1" x14ac:dyDescent="0.25">
      <c r="A12" s="3"/>
      <c r="B12" s="174" t="str">
        <f>'Training Plan-Template'!N14</f>
        <v xml:space="preserve">Timetabled student led working </v>
      </c>
      <c r="C12" s="173"/>
      <c r="D12" s="173"/>
      <c r="E12" s="173"/>
      <c r="F12" s="88"/>
      <c r="G12" s="85">
        <f>'Training Plan-Template'!N35</f>
        <v>114</v>
      </c>
      <c r="H12" s="86" t="str">
        <f>'Training Plan-Template'!S14</f>
        <v>Time during working day to focus on assessment preparation</v>
      </c>
      <c r="I12" s="90">
        <f>'Training Plan-Template'!S35</f>
        <v>381.60000000000014</v>
      </c>
      <c r="J12" s="88"/>
      <c r="K12" s="29"/>
      <c r="L12" s="30" t="str">
        <f t="shared" si="0"/>
        <v>Employer-led Training activities (including experiential and project based learning)</v>
      </c>
      <c r="M12" s="77">
        <f t="shared" si="0"/>
        <v>381.60000000000014</v>
      </c>
      <c r="N12" s="30"/>
      <c r="O12" s="30"/>
    </row>
    <row r="13" spans="1:15" ht="39" customHeight="1" x14ac:dyDescent="0.25">
      <c r="A13" s="3"/>
      <c r="B13" s="172"/>
      <c r="C13" s="173"/>
      <c r="D13" s="173"/>
      <c r="E13" s="173"/>
      <c r="F13" s="88"/>
      <c r="G13" s="91"/>
      <c r="H13" s="89" t="str">
        <f>'Training Plan-Template'!T14</f>
        <v>Employer-led Training activities (including experiential and project based learning)</v>
      </c>
      <c r="I13" s="90">
        <f>'Training Plan-Template'!T35</f>
        <v>381.60000000000014</v>
      </c>
      <c r="J13" s="88"/>
      <c r="K13" s="29"/>
      <c r="L13" s="30"/>
      <c r="M13" s="30"/>
      <c r="N13" s="30"/>
      <c r="O13" s="30"/>
    </row>
    <row r="14" spans="1:15" ht="21" customHeight="1" x14ac:dyDescent="0.25">
      <c r="A14" s="3"/>
      <c r="B14" s="88"/>
      <c r="C14" s="88"/>
      <c r="D14" s="88"/>
      <c r="E14" s="88"/>
      <c r="F14" s="88"/>
      <c r="G14" s="91"/>
      <c r="H14" s="88"/>
      <c r="I14" s="88"/>
      <c r="J14" s="88"/>
      <c r="K14" s="29"/>
      <c r="L14" s="31"/>
      <c r="M14" s="30"/>
      <c r="N14" s="30"/>
      <c r="O14" s="30"/>
    </row>
    <row r="15" spans="1:15" ht="305.64999999999998" customHeight="1" x14ac:dyDescent="0.25">
      <c r="A15" s="3"/>
      <c r="B15" s="3"/>
      <c r="C15" s="3"/>
      <c r="D15" s="3"/>
      <c r="E15" s="3"/>
      <c r="F15" s="3"/>
      <c r="G15" s="28"/>
      <c r="H15" s="3"/>
      <c r="I15" s="3"/>
      <c r="J15" s="3"/>
      <c r="K15" s="29"/>
      <c r="L15" s="31" t="s">
        <v>149</v>
      </c>
      <c r="M15" s="30"/>
      <c r="N15" s="30"/>
      <c r="O15" s="30"/>
    </row>
    <row r="16" spans="1:15" x14ac:dyDescent="0.25">
      <c r="A16" s="3"/>
      <c r="B16" s="3"/>
      <c r="C16" s="3"/>
      <c r="D16" s="3"/>
      <c r="E16" s="3"/>
      <c r="F16" s="3"/>
      <c r="G16" s="3"/>
      <c r="H16" s="3"/>
      <c r="I16" s="3"/>
      <c r="J16" s="3"/>
      <c r="K16" s="29"/>
      <c r="L16" s="30"/>
      <c r="M16" s="30"/>
      <c r="N16" s="30"/>
      <c r="O16" s="30"/>
    </row>
    <row r="17" spans="1:15" x14ac:dyDescent="0.25">
      <c r="A17" s="3"/>
      <c r="B17" s="3"/>
      <c r="C17" s="3"/>
      <c r="D17" s="3"/>
      <c r="E17" s="3"/>
      <c r="F17" s="3"/>
      <c r="G17" s="3"/>
      <c r="H17" s="3"/>
      <c r="I17" s="3"/>
      <c r="J17" s="3"/>
      <c r="K17" s="29"/>
      <c r="L17" s="30"/>
      <c r="M17" s="30"/>
      <c r="N17" s="30"/>
      <c r="O17" s="30"/>
    </row>
    <row r="18" spans="1:15" x14ac:dyDescent="0.25">
      <c r="A18" s="3"/>
      <c r="B18" s="3"/>
      <c r="C18" s="3"/>
      <c r="D18" s="3"/>
      <c r="E18" s="3"/>
      <c r="F18" s="3"/>
      <c r="G18" s="3"/>
      <c r="H18" s="3"/>
      <c r="I18" s="3"/>
      <c r="J18" s="3"/>
      <c r="K18" s="29"/>
      <c r="L18" s="30"/>
      <c r="M18" s="30"/>
      <c r="N18" s="30"/>
      <c r="O18" s="30"/>
    </row>
    <row r="19" spans="1:15" x14ac:dyDescent="0.25">
      <c r="A19" s="3"/>
      <c r="B19" s="3"/>
      <c r="C19" s="3"/>
      <c r="D19" s="3"/>
      <c r="E19" s="3"/>
      <c r="F19" s="3"/>
      <c r="G19" s="3"/>
      <c r="H19" s="3"/>
      <c r="I19" s="3"/>
      <c r="J19" s="3"/>
      <c r="K19" s="29"/>
      <c r="L19" s="30"/>
      <c r="M19" s="30"/>
      <c r="N19" s="30"/>
      <c r="O19" s="30"/>
    </row>
    <row r="20" spans="1:15" x14ac:dyDescent="0.25">
      <c r="A20" s="3"/>
      <c r="B20" s="3"/>
      <c r="C20" s="3"/>
      <c r="D20" s="3"/>
      <c r="E20" s="3"/>
      <c r="F20" s="3"/>
      <c r="G20" s="3"/>
      <c r="H20" s="3"/>
      <c r="I20" s="3"/>
      <c r="J20" s="3"/>
      <c r="K20" s="29"/>
      <c r="L20" s="30"/>
      <c r="M20" s="30"/>
      <c r="N20" s="30"/>
      <c r="O20" s="30"/>
    </row>
    <row r="21" spans="1:15" x14ac:dyDescent="0.25">
      <c r="A21" s="3"/>
      <c r="B21" s="3"/>
      <c r="C21" s="3"/>
      <c r="D21" s="3"/>
      <c r="E21" s="3"/>
      <c r="F21" s="3"/>
      <c r="G21" s="3"/>
      <c r="H21" s="3"/>
      <c r="I21" s="3"/>
      <c r="J21" s="3"/>
      <c r="K21" s="29"/>
      <c r="L21" s="30"/>
      <c r="M21" s="30"/>
      <c r="N21" s="30"/>
      <c r="O21" s="30"/>
    </row>
    <row r="22" spans="1:15" x14ac:dyDescent="0.25">
      <c r="A22" s="3"/>
      <c r="B22" s="3"/>
      <c r="C22" s="3"/>
      <c r="D22" s="3"/>
      <c r="E22" s="3"/>
      <c r="F22" s="3"/>
      <c r="G22" s="3"/>
      <c r="H22" s="3"/>
      <c r="I22" s="3"/>
      <c r="J22" s="3"/>
      <c r="K22" s="29"/>
      <c r="L22" s="30"/>
      <c r="M22" s="30"/>
      <c r="N22" s="30"/>
      <c r="O22" s="30"/>
    </row>
    <row r="23" spans="1:15" x14ac:dyDescent="0.25">
      <c r="A23" s="3"/>
      <c r="B23" s="3"/>
      <c r="C23" s="3"/>
      <c r="D23" s="3"/>
      <c r="E23" s="3"/>
      <c r="F23" s="3"/>
      <c r="G23" s="3"/>
      <c r="H23" s="3"/>
      <c r="I23" s="3"/>
      <c r="J23" s="3"/>
      <c r="K23" s="29"/>
      <c r="L23" s="30"/>
      <c r="M23" s="30"/>
      <c r="N23" s="30"/>
      <c r="O23" s="30"/>
    </row>
    <row r="24" spans="1:15" x14ac:dyDescent="0.25">
      <c r="A24" s="3"/>
      <c r="B24" s="3"/>
      <c r="C24" s="3"/>
      <c r="D24" s="3"/>
      <c r="E24" s="3"/>
      <c r="F24" s="3"/>
      <c r="G24" s="3"/>
      <c r="H24" s="3"/>
      <c r="I24" s="3"/>
      <c r="J24" s="3"/>
      <c r="K24" s="29"/>
      <c r="L24" s="30"/>
      <c r="M24" s="30"/>
      <c r="N24" s="30"/>
      <c r="O24" s="30"/>
    </row>
    <row r="25" spans="1:15" x14ac:dyDescent="0.25">
      <c r="A25" s="3"/>
      <c r="B25" s="3"/>
      <c r="C25" s="3"/>
      <c r="D25" s="3"/>
      <c r="E25" s="3"/>
      <c r="F25" s="3"/>
      <c r="G25" s="3"/>
      <c r="H25" s="3"/>
      <c r="I25" s="3"/>
      <c r="J25" s="3"/>
      <c r="K25" s="29"/>
      <c r="L25" s="30"/>
      <c r="M25" s="30"/>
      <c r="N25" s="30"/>
      <c r="O25" s="30"/>
    </row>
    <row r="26" spans="1:15" x14ac:dyDescent="0.25">
      <c r="A26" s="3"/>
      <c r="B26" s="3"/>
      <c r="C26" s="3"/>
      <c r="D26" s="3"/>
      <c r="E26" s="3"/>
      <c r="F26" s="3"/>
      <c r="G26" s="3"/>
      <c r="H26" s="3"/>
      <c r="I26" s="3"/>
      <c r="J26" s="3"/>
      <c r="K26" s="29"/>
      <c r="L26" s="30"/>
      <c r="M26" s="30"/>
      <c r="N26" s="30"/>
      <c r="O26" s="30"/>
    </row>
    <row r="27" spans="1:15" x14ac:dyDescent="0.25">
      <c r="A27" s="3"/>
      <c r="B27" s="3"/>
      <c r="C27" s="3"/>
      <c r="D27" s="3"/>
      <c r="E27" s="3"/>
      <c r="F27" s="3"/>
      <c r="G27" s="3"/>
      <c r="H27" s="3"/>
      <c r="I27" s="3"/>
      <c r="J27" s="3"/>
      <c r="K27" s="29"/>
      <c r="L27" s="30"/>
      <c r="M27" s="30"/>
      <c r="N27" s="30"/>
      <c r="O27" s="30"/>
    </row>
    <row r="28" spans="1:15" x14ac:dyDescent="0.25">
      <c r="A28" s="3"/>
      <c r="B28" s="3"/>
      <c r="C28" s="3"/>
      <c r="D28" s="3"/>
      <c r="E28" s="3"/>
      <c r="F28" s="3"/>
      <c r="G28" s="3"/>
      <c r="H28" s="3"/>
      <c r="I28" s="3"/>
      <c r="J28" s="3"/>
      <c r="K28" s="29"/>
      <c r="L28" s="30"/>
      <c r="M28" s="30"/>
      <c r="N28" s="30"/>
      <c r="O28" s="30"/>
    </row>
    <row r="29" spans="1:15" x14ac:dyDescent="0.25">
      <c r="A29" s="3"/>
      <c r="B29" s="3"/>
      <c r="C29" s="3"/>
      <c r="D29" s="3"/>
      <c r="E29" s="3"/>
      <c r="F29" s="3"/>
      <c r="G29" s="3"/>
      <c r="H29" s="3"/>
      <c r="I29" s="3"/>
      <c r="J29" s="3"/>
      <c r="K29" s="29"/>
      <c r="L29" s="30"/>
      <c r="M29" s="30"/>
      <c r="N29" s="30"/>
      <c r="O29" s="30"/>
    </row>
    <row r="30" spans="1:15" x14ac:dyDescent="0.25">
      <c r="A30" s="3"/>
      <c r="B30" s="3"/>
      <c r="C30" s="3"/>
      <c r="D30" s="3"/>
      <c r="E30" s="3"/>
      <c r="F30" s="3"/>
      <c r="G30" s="3"/>
      <c r="H30" s="3"/>
      <c r="I30" s="3"/>
      <c r="J30" s="3"/>
      <c r="K30" s="29"/>
      <c r="L30" s="30"/>
      <c r="M30" s="30"/>
      <c r="N30" s="30"/>
      <c r="O30" s="30"/>
    </row>
    <row r="31" spans="1:15" x14ac:dyDescent="0.25">
      <c r="A31" s="3"/>
      <c r="B31" s="3"/>
      <c r="C31" s="3"/>
      <c r="D31" s="3"/>
      <c r="E31" s="3"/>
      <c r="F31" s="3"/>
      <c r="G31" s="3"/>
      <c r="H31" s="3"/>
      <c r="I31" s="3"/>
      <c r="J31" s="3"/>
      <c r="K31" s="29"/>
      <c r="L31" s="30"/>
      <c r="M31" s="30"/>
      <c r="N31" s="30"/>
      <c r="O31" s="30"/>
    </row>
    <row r="32" spans="1:15" x14ac:dyDescent="0.25">
      <c r="A32" s="3"/>
      <c r="B32" s="3"/>
      <c r="C32" s="3"/>
      <c r="D32" s="3"/>
      <c r="E32" s="3"/>
      <c r="F32" s="3"/>
      <c r="G32" s="3"/>
      <c r="H32" s="3"/>
      <c r="I32" s="3"/>
      <c r="J32" s="3"/>
      <c r="K32" s="29"/>
      <c r="L32" s="30"/>
      <c r="M32" s="30"/>
      <c r="N32" s="30"/>
      <c r="O32" s="30"/>
    </row>
    <row r="33" spans="1:15" x14ac:dyDescent="0.25">
      <c r="A33" s="3"/>
      <c r="B33" s="3"/>
      <c r="C33" s="3"/>
      <c r="D33" s="3"/>
      <c r="E33" s="3"/>
      <c r="F33" s="3"/>
      <c r="G33" s="3"/>
      <c r="H33" s="3"/>
      <c r="I33" s="3"/>
      <c r="J33" s="3"/>
      <c r="K33" s="29"/>
      <c r="L33" s="30"/>
      <c r="M33" s="30"/>
      <c r="N33" s="30"/>
      <c r="O33" s="30"/>
    </row>
    <row r="34" spans="1:15" x14ac:dyDescent="0.25">
      <c r="A34" s="3"/>
      <c r="B34" s="3"/>
      <c r="C34" s="3"/>
      <c r="D34" s="3"/>
      <c r="E34" s="3"/>
      <c r="F34" s="3"/>
      <c r="G34" s="3"/>
      <c r="H34" s="3"/>
      <c r="I34" s="3"/>
      <c r="J34" s="3"/>
      <c r="K34" s="29"/>
      <c r="N34" s="30"/>
      <c r="O34" s="30"/>
    </row>
    <row r="35" spans="1:15" x14ac:dyDescent="0.25">
      <c r="A35" s="3"/>
      <c r="B35" s="3"/>
      <c r="C35" s="3"/>
      <c r="D35" s="3"/>
      <c r="E35" s="3"/>
      <c r="F35" s="3"/>
      <c r="G35" s="3"/>
      <c r="H35" s="3"/>
      <c r="I35" s="3"/>
      <c r="J35" s="3"/>
      <c r="K35" s="29"/>
      <c r="N35" s="30"/>
      <c r="O35" s="30"/>
    </row>
    <row r="36" spans="1:15" x14ac:dyDescent="0.25">
      <c r="A36" s="3"/>
      <c r="B36" s="3"/>
      <c r="C36" s="3"/>
      <c r="D36" s="3"/>
      <c r="E36" s="3"/>
      <c r="F36" s="3"/>
      <c r="G36" s="3"/>
      <c r="H36" s="3"/>
      <c r="I36" s="3"/>
      <c r="J36" s="3"/>
      <c r="K36" s="29"/>
      <c r="N36" s="30"/>
      <c r="O36" s="30"/>
    </row>
    <row r="37" spans="1:15" x14ac:dyDescent="0.25">
      <c r="A37" s="3"/>
      <c r="B37" s="3"/>
      <c r="C37" s="3"/>
      <c r="D37" s="3"/>
      <c r="E37" s="3"/>
      <c r="F37" s="3"/>
      <c r="G37" s="3"/>
      <c r="H37" s="3"/>
      <c r="I37" s="3"/>
      <c r="J37" s="3"/>
      <c r="K37" s="29"/>
    </row>
    <row r="38" spans="1:15" x14ac:dyDescent="0.25">
      <c r="A38" s="3"/>
      <c r="B38" s="3"/>
      <c r="C38" s="3"/>
      <c r="D38" s="3"/>
      <c r="E38" s="3"/>
      <c r="F38" s="3"/>
      <c r="G38" s="3"/>
      <c r="H38" s="3"/>
      <c r="I38" s="3"/>
      <c r="J38" s="3"/>
      <c r="K38" s="29"/>
    </row>
    <row r="39" spans="1:15" x14ac:dyDescent="0.25">
      <c r="A39" s="3"/>
      <c r="B39" s="3"/>
      <c r="C39" s="3"/>
      <c r="D39" s="3"/>
      <c r="E39" s="3"/>
      <c r="F39" s="3"/>
      <c r="G39" s="3"/>
      <c r="H39" s="3"/>
      <c r="I39" s="3"/>
      <c r="J39" s="3"/>
      <c r="K39" s="29"/>
    </row>
    <row r="40" spans="1:15" x14ac:dyDescent="0.25">
      <c r="A40" s="3"/>
      <c r="B40" s="3"/>
      <c r="C40" s="3"/>
      <c r="D40" s="3"/>
      <c r="E40" s="3"/>
      <c r="F40" s="3"/>
      <c r="G40" s="3"/>
      <c r="H40" s="3"/>
      <c r="I40" s="3"/>
      <c r="J40" s="3"/>
      <c r="K40" s="29"/>
    </row>
    <row r="41" spans="1:15" x14ac:dyDescent="0.25">
      <c r="A41" s="3"/>
      <c r="B41" s="3"/>
      <c r="C41" s="3"/>
      <c r="D41" s="3"/>
      <c r="E41" s="3"/>
      <c r="F41" s="3"/>
      <c r="G41" s="3"/>
      <c r="H41" s="3"/>
      <c r="I41" s="3"/>
      <c r="J41" s="3"/>
      <c r="K41" s="29"/>
    </row>
    <row r="42" spans="1:15" x14ac:dyDescent="0.25">
      <c r="A42" s="3"/>
      <c r="G42" s="3"/>
      <c r="H42" s="3"/>
      <c r="I42" s="3"/>
      <c r="J42" s="3"/>
    </row>
    <row r="43" spans="1:15" x14ac:dyDescent="0.25">
      <c r="A43" s="3"/>
      <c r="G43" s="3"/>
      <c r="H43" s="3"/>
      <c r="I43" s="3"/>
      <c r="J43" s="3"/>
    </row>
    <row r="44" spans="1:15" x14ac:dyDescent="0.25">
      <c r="A44" s="3"/>
      <c r="G44" s="3"/>
      <c r="J44" s="3"/>
    </row>
    <row r="45" spans="1:15" x14ac:dyDescent="0.25">
      <c r="A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row>
  </sheetData>
  <mergeCells count="6">
    <mergeCell ref="B13:E13"/>
    <mergeCell ref="B9:E9"/>
    <mergeCell ref="B10:E10"/>
    <mergeCell ref="B11:E11"/>
    <mergeCell ref="B8:E8"/>
    <mergeCell ref="B12:E12"/>
  </mergeCells>
  <pageMargins left="0.7" right="0.7" top="0.75" bottom="0.75" header="0.3" footer="0.3"/>
  <pageSetup paperSize="9" scale="56"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34"/>
  <sheetViews>
    <sheetView view="pageBreakPreview" zoomScale="60" zoomScaleNormal="40" workbookViewId="0">
      <selection activeCell="G5" sqref="G5"/>
    </sheetView>
  </sheetViews>
  <sheetFormatPr defaultColWidth="8.7109375" defaultRowHeight="15" x14ac:dyDescent="0.25"/>
  <cols>
    <col min="1" max="1" width="4.7109375" customWidth="1"/>
    <col min="2" max="2" width="5.7109375" customWidth="1"/>
    <col min="3" max="3" width="43.42578125" customWidth="1"/>
    <col min="4" max="4" width="15.42578125" customWidth="1"/>
    <col min="5" max="5" width="14.42578125" customWidth="1"/>
    <col min="6" max="8" width="44.42578125" customWidth="1"/>
  </cols>
  <sheetData>
    <row r="1" spans="1:10" ht="28.5" customHeight="1" x14ac:dyDescent="0.25">
      <c r="A1" s="3"/>
      <c r="B1" s="56"/>
      <c r="C1" s="178" t="str">
        <f>'Training Plan-Template'!D2</f>
        <v>Chartered Surveyor Standard (degree)</v>
      </c>
      <c r="D1" s="178"/>
      <c r="E1" s="178"/>
      <c r="F1" s="178"/>
      <c r="G1" s="178"/>
      <c r="H1" s="178"/>
      <c r="I1" s="178"/>
      <c r="J1" s="56"/>
    </row>
    <row r="2" spans="1:10" ht="28.5" customHeight="1" x14ac:dyDescent="0.25">
      <c r="A2" s="3"/>
      <c r="B2" s="56"/>
      <c r="C2" s="178" t="str">
        <f>'Training Plan-Template'!I6</f>
        <v>BSc (Hons) Professional Practice in Residential Real Estate</v>
      </c>
      <c r="D2" s="178"/>
      <c r="E2" s="178"/>
      <c r="F2" s="178"/>
      <c r="G2" s="178"/>
      <c r="H2" s="178"/>
      <c r="I2" s="178"/>
      <c r="J2" s="56"/>
    </row>
    <row r="3" spans="1:10" ht="159" customHeight="1" x14ac:dyDescent="0.25">
      <c r="A3" s="3"/>
      <c r="B3" s="56"/>
      <c r="C3" s="177" t="str">
        <f>'Training Plan-Template'!R5</f>
        <v xml:space="preserve">The Course is a closed provision degree apprenticeship for Barratt Developments Ltd's land buyers. The course normally takes 4.5 years (54 months) part-time to complete. The apprenticeship is usually delivered over 72 months (to EPA) however, every apprentice is different and it will depend on their previous experience.  The EPA is delivered after the full award of credit, by the RICS as a third party independent organisation registered with the ESFA as an EPA Organisation.  The end-point assessment is the final stage of the apprenticeship and enables the apprentice to demonstrate checks that the employee meets the apprenticeship standard and is ready to join the profession with full occupational competence. 
Apprentices attend the programme through  block delivery (typically 4 blocks per year, 5 days in each block). The programme adopts a blended learning approach with modules delivered through a combination of lectures, class-based seminars, practical work and site visits. Teaching &amp; learning will be face to face and online, with workplace learning supported with online anytime access resources. Applied work-based projects and 12 weekly Progress reviews equip and support you with the requisite knowledge, skills, and behaviours to meet  the Apprenticeship Standard. The course will deliver against the nationally recognised Level 6 Chartered Surveyor Degree Apprenticeship standard. The apprenticeship includes a combination of work-based learning modules and specialist Real Estate education, which leads to a BSc Hons Professional Practice in Residential Real Estate. </v>
      </c>
      <c r="D3" s="177"/>
      <c r="E3" s="177"/>
      <c r="F3" s="177"/>
      <c r="G3" s="177"/>
      <c r="H3" s="177"/>
      <c r="I3" s="56"/>
      <c r="J3" s="56"/>
    </row>
    <row r="4" spans="1:10" s="32" customFormat="1" ht="69" customHeight="1" x14ac:dyDescent="0.25">
      <c r="A4" s="100"/>
      <c r="B4" s="176" t="s">
        <v>150</v>
      </c>
      <c r="C4" s="176"/>
      <c r="D4" s="176"/>
      <c r="E4" s="176"/>
      <c r="F4" s="176"/>
      <c r="G4" s="176"/>
      <c r="H4" s="176"/>
      <c r="I4" s="58"/>
      <c r="J4" s="58"/>
    </row>
    <row r="5" spans="1:10" ht="106.5" customHeight="1" x14ac:dyDescent="0.25">
      <c r="A5" s="3"/>
      <c r="B5" s="3"/>
      <c r="C5" s="3"/>
      <c r="D5" s="43" t="s">
        <v>151</v>
      </c>
      <c r="E5" s="44" t="s">
        <v>152</v>
      </c>
      <c r="F5" s="44" t="s">
        <v>153</v>
      </c>
      <c r="G5" s="44" t="s">
        <v>154</v>
      </c>
      <c r="H5" s="45" t="s">
        <v>155</v>
      </c>
      <c r="I5" s="3"/>
      <c r="J5" s="3"/>
    </row>
    <row r="6" spans="1:10" ht="95.1" customHeight="1" x14ac:dyDescent="0.25">
      <c r="A6" s="3"/>
      <c r="B6" s="175" t="s">
        <v>66</v>
      </c>
      <c r="C6" s="40" t="str">
        <f>'Training Plan-Template'!C16</f>
        <v>Introduction to Reflective Practice: Residential Work Based Learning 1</v>
      </c>
      <c r="D6" s="33">
        <f>'Training Plan-Template'!E16</f>
        <v>1</v>
      </c>
      <c r="E6" s="33">
        <f>'Training Plan-Template'!F16</f>
        <v>11</v>
      </c>
      <c r="F6" s="35"/>
      <c r="G6" s="35"/>
      <c r="H6" s="36"/>
      <c r="I6" s="3"/>
      <c r="J6" s="3"/>
    </row>
    <row r="7" spans="1:10" ht="95.1" customHeight="1" x14ac:dyDescent="0.25">
      <c r="A7" s="3"/>
      <c r="B7" s="175"/>
      <c r="C7" s="79" t="str">
        <f>'Training Plan-Template'!C17</f>
        <v>Work Based Project:  Residential Development (Work Based Learning 2)</v>
      </c>
      <c r="D7" s="80">
        <f>'Training Plan-Template'!E17</f>
        <v>1</v>
      </c>
      <c r="E7" s="80">
        <f>'Training Plan-Template'!F17</f>
        <v>4</v>
      </c>
      <c r="F7" s="81"/>
      <c r="G7" s="81"/>
      <c r="H7" s="82"/>
      <c r="I7" s="3"/>
      <c r="J7" s="3"/>
    </row>
    <row r="8" spans="1:10" ht="95.1" customHeight="1" x14ac:dyDescent="0.25">
      <c r="A8" s="3"/>
      <c r="B8" s="175"/>
      <c r="C8" s="79" t="str">
        <f>'Training Plan-Template'!C18</f>
        <v xml:space="preserve">Law and Legal Concepts </v>
      </c>
      <c r="D8" s="80">
        <f>'Training Plan-Template'!E18</f>
        <v>4</v>
      </c>
      <c r="E8" s="80">
        <f>'Training Plan-Template'!F18</f>
        <v>9</v>
      </c>
      <c r="F8" s="81"/>
      <c r="G8" s="81"/>
      <c r="H8" s="82"/>
      <c r="I8" s="3"/>
      <c r="J8" s="3"/>
    </row>
    <row r="9" spans="1:10" ht="95.1" customHeight="1" x14ac:dyDescent="0.25">
      <c r="A9" s="3"/>
      <c r="B9" s="175"/>
      <c r="C9" s="79" t="str">
        <f>'Training Plan-Template'!C20</f>
        <v>Economics and Market Interpretation for Residential Development</v>
      </c>
      <c r="D9" s="80">
        <f>'Training Plan-Template'!E20</f>
        <v>13</v>
      </c>
      <c r="E9" s="80">
        <f>'Training Plan-Template'!F20</f>
        <v>15</v>
      </c>
      <c r="F9" s="81"/>
      <c r="G9" s="81"/>
      <c r="H9" s="82"/>
      <c r="I9" s="3"/>
      <c r="J9" s="3"/>
    </row>
    <row r="10" spans="1:10" ht="95.1" customHeight="1" x14ac:dyDescent="0.25">
      <c r="A10" s="3"/>
      <c r="B10" s="175"/>
      <c r="C10" s="79" t="str">
        <f>'Training Plan-Template'!C21</f>
        <v>Introduction to Planning Systems</v>
      </c>
      <c r="D10" s="80">
        <f>'Training Plan-Template'!E21</f>
        <v>16</v>
      </c>
      <c r="E10" s="80">
        <f>'Training Plan-Template'!F21</f>
        <v>18</v>
      </c>
      <c r="F10" s="81"/>
      <c r="G10" s="81"/>
      <c r="H10" s="82"/>
      <c r="I10" s="3"/>
      <c r="J10" s="3"/>
    </row>
    <row r="11" spans="1:10" ht="95.1" customHeight="1" x14ac:dyDescent="0.25">
      <c r="A11" s="3"/>
      <c r="B11" s="175"/>
      <c r="C11" s="79" t="e">
        <f>'Training Plan-Template'!#REF!</f>
        <v>#REF!</v>
      </c>
      <c r="D11" s="80" t="e">
        <f>'Training Plan-Template'!#REF!</f>
        <v>#REF!</v>
      </c>
      <c r="E11" s="80" t="e">
        <f>'Training Plan-Template'!#REF!</f>
        <v>#REF!</v>
      </c>
      <c r="F11" s="81"/>
      <c r="G11" s="81"/>
      <c r="H11" s="82"/>
      <c r="I11" s="3"/>
      <c r="J11" s="3"/>
    </row>
    <row r="12" spans="1:10" x14ac:dyDescent="0.25">
      <c r="A12" s="3"/>
      <c r="B12" s="3"/>
      <c r="C12" s="37"/>
      <c r="D12" s="34"/>
      <c r="E12" s="34"/>
      <c r="F12" s="38"/>
      <c r="G12" s="38"/>
      <c r="H12" s="39"/>
      <c r="I12" s="3"/>
      <c r="J12" s="3"/>
    </row>
    <row r="13" spans="1:10" ht="95.1" customHeight="1" x14ac:dyDescent="0.25">
      <c r="A13" s="3"/>
      <c r="B13" s="175" t="s">
        <v>66</v>
      </c>
      <c r="C13" s="79" t="str">
        <f>'Training Plan-Template'!C23</f>
        <v>Residential Design, Construction and Sustainability:  Work Based Learning 3</v>
      </c>
      <c r="D13" s="80">
        <f>'Training Plan-Template'!E23</f>
        <v>13</v>
      </c>
      <c r="E13" s="80">
        <f>'Training Plan-Template'!F23</f>
        <v>22</v>
      </c>
      <c r="F13" s="81"/>
      <c r="G13" s="81"/>
      <c r="H13" s="82"/>
      <c r="I13" s="3"/>
      <c r="J13" s="3"/>
    </row>
    <row r="14" spans="1:10" ht="95.1" customHeight="1" x14ac:dyDescent="0.25">
      <c r="A14" s="3"/>
      <c r="B14" s="175"/>
      <c r="C14" s="79" t="str">
        <f>'Training Plan-Template'!C24</f>
        <v>The Development Process</v>
      </c>
      <c r="D14" s="80">
        <f>'Training Plan-Template'!E24</f>
        <v>18</v>
      </c>
      <c r="E14" s="80">
        <f>'Training Plan-Template'!F24</f>
        <v>23</v>
      </c>
      <c r="F14" s="81"/>
      <c r="G14" s="81"/>
      <c r="H14" s="82"/>
      <c r="I14" s="3"/>
      <c r="J14" s="3"/>
    </row>
    <row r="15" spans="1:10" ht="95.1" customHeight="1" x14ac:dyDescent="0.25">
      <c r="A15" s="3"/>
      <c r="B15" s="175"/>
      <c r="C15" s="79" t="str">
        <f>'Training Plan-Template'!C25</f>
        <v>The Valuation and Appraisal of Residential  Development</v>
      </c>
      <c r="D15" s="80">
        <f>'Training Plan-Template'!E25</f>
        <v>25</v>
      </c>
      <c r="E15" s="80">
        <f>'Training Plan-Template'!F25</f>
        <v>27</v>
      </c>
      <c r="F15" s="81"/>
      <c r="G15" s="81"/>
      <c r="H15" s="82"/>
      <c r="I15" s="3"/>
      <c r="J15" s="3"/>
    </row>
    <row r="16" spans="1:10" ht="95.1" customHeight="1" x14ac:dyDescent="0.25">
      <c r="A16" s="3"/>
      <c r="B16" s="175"/>
      <c r="C16" s="79" t="str">
        <f>'Training Plan-Template'!C27</f>
        <v>The Housing Professional: Work Based Learning 4</v>
      </c>
      <c r="D16" s="80">
        <f>'Training Plan-Template'!E27</f>
        <v>25</v>
      </c>
      <c r="E16" s="80">
        <f>'Training Plan-Template'!F27</f>
        <v>35</v>
      </c>
      <c r="F16" s="81"/>
      <c r="G16" s="81"/>
      <c r="H16" s="82"/>
      <c r="I16" s="3"/>
      <c r="J16" s="3"/>
    </row>
    <row r="17" spans="1:10" ht="95.1" customHeight="1" x14ac:dyDescent="0.25">
      <c r="A17" s="3"/>
      <c r="B17" s="175"/>
      <c r="C17" s="79" t="str">
        <f>'Training Plan-Template'!C28</f>
        <v>Land Acquisition: Strategy and Process</v>
      </c>
      <c r="D17" s="80">
        <f>'Training Plan-Template'!E28</f>
        <v>31</v>
      </c>
      <c r="E17" s="80">
        <f>'Training Plan-Template'!F28</f>
        <v>35</v>
      </c>
      <c r="F17" s="81"/>
      <c r="G17" s="81"/>
      <c r="H17" s="82"/>
      <c r="I17" s="3"/>
      <c r="J17" s="3"/>
    </row>
    <row r="18" spans="1:10" ht="95.1" customHeight="1" x14ac:dyDescent="0.25">
      <c r="A18" s="3"/>
      <c r="B18" s="175"/>
      <c r="C18" s="79" t="e">
        <f>'Training Plan-Template'!#REF!</f>
        <v>#REF!</v>
      </c>
      <c r="D18" s="80" t="e">
        <f>'Training Plan-Template'!#REF!</f>
        <v>#REF!</v>
      </c>
      <c r="E18" s="80" t="e">
        <f>'Training Plan-Template'!#REF!</f>
        <v>#REF!</v>
      </c>
      <c r="F18" s="81"/>
      <c r="G18" s="81"/>
      <c r="H18" s="82"/>
      <c r="I18" s="3"/>
      <c r="J18" s="3"/>
    </row>
    <row r="19" spans="1:10" x14ac:dyDescent="0.25">
      <c r="A19" s="3"/>
      <c r="B19" s="3"/>
      <c r="C19" s="37"/>
      <c r="D19" s="34"/>
      <c r="E19" s="34"/>
      <c r="F19" s="38"/>
      <c r="G19" s="38"/>
      <c r="H19" s="39"/>
      <c r="I19" s="3"/>
      <c r="J19" s="3"/>
    </row>
    <row r="20" spans="1:10" ht="95.1" customHeight="1" x14ac:dyDescent="0.25">
      <c r="A20" s="3"/>
      <c r="B20" s="175" t="s">
        <v>66</v>
      </c>
      <c r="C20" s="79" t="str">
        <f>'Training Plan-Template'!C30</f>
        <v>Regulation of Residential Development</v>
      </c>
      <c r="D20" s="80">
        <f>'Training Plan-Template'!E30</f>
        <v>37</v>
      </c>
      <c r="E20" s="80">
        <f>'Training Plan-Template'!F30</f>
        <v>39</v>
      </c>
      <c r="F20" s="81"/>
      <c r="G20" s="81"/>
      <c r="H20" s="82"/>
      <c r="I20" s="3"/>
      <c r="J20" s="3"/>
    </row>
    <row r="21" spans="1:10" ht="95.1" customHeight="1" x14ac:dyDescent="0.25">
      <c r="A21" s="3"/>
      <c r="B21" s="175"/>
      <c r="C21" s="79" t="str">
        <f>'Training Plan-Template'!C31</f>
        <v xml:space="preserve">Marketing and Management of Residential Development </v>
      </c>
      <c r="D21" s="80">
        <f>'Training Plan-Template'!E31</f>
        <v>40</v>
      </c>
      <c r="E21" s="80">
        <f>'Training Plan-Template'!F31</f>
        <v>42</v>
      </c>
      <c r="F21" s="81"/>
      <c r="G21" s="81"/>
      <c r="H21" s="82"/>
      <c r="I21" s="3"/>
      <c r="J21" s="3"/>
    </row>
    <row r="22" spans="1:10" ht="95.1" customHeight="1" x14ac:dyDescent="0.25">
      <c r="A22" s="3"/>
      <c r="B22" s="175"/>
      <c r="C22" s="79" t="str">
        <f>'Training Plan-Template'!C33</f>
        <v>Urban Development</v>
      </c>
      <c r="D22" s="80">
        <f>'Training Plan-Template'!E33</f>
        <v>43</v>
      </c>
      <c r="E22" s="80">
        <f>'Training Plan-Template'!F33</f>
        <v>46</v>
      </c>
      <c r="F22" s="81"/>
      <c r="G22" s="81"/>
      <c r="H22" s="82"/>
      <c r="I22" s="3"/>
      <c r="J22" s="3"/>
    </row>
    <row r="23" spans="1:10" ht="95.1" customHeight="1" x14ac:dyDescent="0.25">
      <c r="A23" s="3"/>
      <c r="B23" s="175"/>
      <c r="C23" s="79" t="str">
        <f>'Training Plan-Template'!C34</f>
        <v>Dissertation (Work Based Learning Project)</v>
      </c>
      <c r="D23" s="80">
        <f>'Training Plan-Template'!E34</f>
        <v>49</v>
      </c>
      <c r="E23" s="80">
        <f>'Training Plan-Template'!F34</f>
        <v>54</v>
      </c>
      <c r="F23" s="81"/>
      <c r="G23" s="81"/>
      <c r="H23" s="82"/>
      <c r="I23" s="3"/>
      <c r="J23" s="3"/>
    </row>
    <row r="24" spans="1:10" ht="95.1" customHeight="1" x14ac:dyDescent="0.25">
      <c r="A24" s="3"/>
      <c r="B24" s="175"/>
      <c r="C24" s="79" t="e">
        <f>'Training Plan-Template'!#REF!</f>
        <v>#REF!</v>
      </c>
      <c r="D24" s="80" t="e">
        <f>'Training Plan-Template'!#REF!</f>
        <v>#REF!</v>
      </c>
      <c r="E24" s="80" t="e">
        <f>'Training Plan-Template'!#REF!</f>
        <v>#REF!</v>
      </c>
      <c r="F24" s="81"/>
      <c r="G24" s="81"/>
      <c r="H24" s="82"/>
      <c r="I24" s="3"/>
      <c r="J24" s="3"/>
    </row>
    <row r="25" spans="1:10" ht="95.1" customHeight="1" x14ac:dyDescent="0.25">
      <c r="A25" s="3"/>
      <c r="B25" s="175"/>
      <c r="C25" s="79" t="e">
        <f>'Training Plan-Template'!#REF!</f>
        <v>#REF!</v>
      </c>
      <c r="D25" s="80" t="e">
        <f>'Training Plan-Template'!#REF!</f>
        <v>#REF!</v>
      </c>
      <c r="E25" s="80" t="e">
        <f>'Training Plan-Template'!#REF!</f>
        <v>#REF!</v>
      </c>
      <c r="F25" s="81"/>
      <c r="G25" s="81"/>
      <c r="H25" s="82"/>
      <c r="I25" s="3"/>
      <c r="J25" s="3"/>
    </row>
    <row r="26" spans="1:10" x14ac:dyDescent="0.25">
      <c r="A26" s="3"/>
      <c r="B26" s="3"/>
      <c r="C26" s="93"/>
      <c r="D26" s="94"/>
      <c r="E26" s="94"/>
      <c r="F26" s="95"/>
      <c r="G26" s="95"/>
      <c r="H26" s="96"/>
      <c r="I26" s="3"/>
      <c r="J26" s="3"/>
    </row>
    <row r="27" spans="1:10" ht="95.1" customHeight="1" x14ac:dyDescent="0.25">
      <c r="A27" s="3"/>
      <c r="B27" s="92"/>
      <c r="C27" s="99" t="s">
        <v>156</v>
      </c>
      <c r="D27" s="97"/>
      <c r="E27" s="97"/>
      <c r="F27" s="98"/>
      <c r="G27" s="98"/>
      <c r="H27" s="98"/>
      <c r="I27" s="3"/>
      <c r="J27" s="3"/>
    </row>
    <row r="28" spans="1:10" x14ac:dyDescent="0.25">
      <c r="A28" s="3"/>
      <c r="B28" s="3"/>
      <c r="C28" s="3"/>
      <c r="D28" s="3"/>
      <c r="E28" s="3"/>
      <c r="F28" s="3"/>
      <c r="G28" s="3"/>
      <c r="H28" s="3"/>
      <c r="I28" s="3"/>
      <c r="J28" s="3"/>
    </row>
    <row r="29" spans="1:10" x14ac:dyDescent="0.25">
      <c r="A29" s="3"/>
      <c r="B29" s="3"/>
      <c r="C29" s="3"/>
      <c r="D29" s="3"/>
      <c r="E29" s="3"/>
      <c r="F29" s="3"/>
      <c r="G29" s="3"/>
      <c r="H29" s="3"/>
      <c r="I29" s="3"/>
      <c r="J29" s="3"/>
    </row>
    <row r="30" spans="1:10" ht="29.65" customHeight="1" thickBot="1" x14ac:dyDescent="0.3">
      <c r="A30" s="3"/>
      <c r="B30" s="3"/>
      <c r="C30" s="42" t="s">
        <v>157</v>
      </c>
      <c r="D30" s="3"/>
      <c r="E30" s="3"/>
      <c r="F30" s="3"/>
      <c r="G30" s="3"/>
      <c r="H30" s="3"/>
      <c r="I30" s="3"/>
      <c r="J30" s="3"/>
    </row>
    <row r="31" spans="1:10" ht="29.65" customHeight="1" x14ac:dyDescent="0.25">
      <c r="A31" s="3"/>
      <c r="B31" s="3"/>
      <c r="C31" s="41" t="s">
        <v>158</v>
      </c>
      <c r="D31" s="3"/>
      <c r="E31" s="3"/>
      <c r="F31" s="3"/>
      <c r="G31" s="3"/>
      <c r="H31" s="3"/>
      <c r="I31" s="3"/>
    </row>
    <row r="32" spans="1:10" x14ac:dyDescent="0.25">
      <c r="A32" s="3"/>
      <c r="B32" s="3"/>
      <c r="C32" s="3"/>
      <c r="D32" s="3"/>
      <c r="E32" s="3"/>
      <c r="F32" s="3"/>
      <c r="G32" s="3"/>
      <c r="H32" s="3"/>
      <c r="I32" s="3"/>
    </row>
    <row r="33" spans="2:9" x14ac:dyDescent="0.25">
      <c r="B33" s="3"/>
      <c r="C33" s="3"/>
      <c r="D33" s="3"/>
      <c r="E33" s="3"/>
      <c r="F33" s="3"/>
      <c r="G33" s="3"/>
      <c r="H33" s="3"/>
      <c r="I33" s="3"/>
    </row>
    <row r="34" spans="2:9" x14ac:dyDescent="0.25">
      <c r="B34" s="3"/>
    </row>
  </sheetData>
  <mergeCells count="7">
    <mergeCell ref="B13:B18"/>
    <mergeCell ref="B20:B25"/>
    <mergeCell ref="B4:H4"/>
    <mergeCell ref="C3:H3"/>
    <mergeCell ref="C1:I1"/>
    <mergeCell ref="C2:I2"/>
    <mergeCell ref="B6:B11"/>
  </mergeCells>
  <pageMargins left="0.7" right="0.7" top="0.75" bottom="0.75" header="0.3" footer="0.3"/>
  <pageSetup paperSize="9" scale="32"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2A1B30E5-7CEC-4767-B06F-C0D67D5CAA34}">
  <ds:schemaRefs>
    <ds:schemaRef ds:uri="2338e70c-3ca3-40b1-ba30-6ea23096f1ba"/>
    <ds:schemaRef ds:uri="http://purl.org/dc/elements/1.1/"/>
    <ds:schemaRef ds:uri="http://schemas.microsoft.com/office/2006/metadata/properties"/>
    <ds:schemaRef ds:uri="e5dc7cd7-ca08-4e11-b371-89cc7425e74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42B8146-D46B-48E5-A0D3-98E93C3B0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2022-12-15T14:39:06Z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