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hidePivotFieldList="1"/>
  <mc:AlternateContent xmlns:mc="http://schemas.openxmlformats.org/markup-compatibility/2006">
    <mc:Choice Requires="x15">
      <x15ac:absPath xmlns:x15ac="http://schemas.microsoft.com/office/spreadsheetml/2010/11/ac" url="N:\SLSStaff\DEEPStaff\Higher and Degree Apprenticeships\Application Process 2021-22\"/>
    </mc:Choice>
  </mc:AlternateContent>
  <xr:revisionPtr revIDLastSave="0" documentId="13_ncr:1_{55B26303-33A7-4825-AE07-BC50560DBDBE}" xr6:coauthVersionLast="46" xr6:coauthVersionMax="47" xr10:uidLastSave="{00000000-0000-0000-0000-000000000000}"/>
  <bookViews>
    <workbookView xWindow="-110" yWindow="-110" windowWidth="29020" windowHeight="15820"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Page'!$A$1:$H$26</definedName>
    <definedName name="_xlnm.Print_Area" localSheetId="1">'OTJT breakdown &amp; Pie chart'!$A$1:$J$42</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12" l="1"/>
  <c r="I19" i="12" s="1"/>
  <c r="B3" i="14"/>
  <c r="B2" i="14"/>
  <c r="B1" i="14"/>
  <c r="F2" i="10"/>
  <c r="F1" i="10"/>
  <c r="J30" i="12"/>
  <c r="K30" i="12"/>
  <c r="L30" i="12"/>
  <c r="M30" i="12"/>
  <c r="N30" i="12"/>
  <c r="O30" i="12"/>
  <c r="P30" i="12"/>
  <c r="G7" i="14" l="1"/>
  <c r="G8" i="14"/>
  <c r="G9" i="14"/>
  <c r="G10" i="14"/>
  <c r="G12" i="14"/>
  <c r="G13" i="14"/>
  <c r="G14" i="14"/>
  <c r="G15" i="14"/>
  <c r="G16" i="14"/>
  <c r="G18" i="14"/>
  <c r="G19" i="14"/>
  <c r="G20" i="14"/>
  <c r="G21" i="14"/>
  <c r="G22" i="14"/>
  <c r="G24" i="14"/>
  <c r="G25" i="14"/>
  <c r="G6" i="14"/>
  <c r="F7" i="14"/>
  <c r="F8" i="14"/>
  <c r="F9" i="14"/>
  <c r="F10" i="14"/>
  <c r="F12" i="14"/>
  <c r="F13" i="14"/>
  <c r="F14" i="14"/>
  <c r="F15" i="14"/>
  <c r="F16" i="14"/>
  <c r="F18" i="14"/>
  <c r="F19" i="14"/>
  <c r="F20" i="14"/>
  <c r="F21" i="14"/>
  <c r="F22" i="14"/>
  <c r="F24" i="14"/>
  <c r="F25" i="14"/>
  <c r="F6" i="14"/>
  <c r="C7" i="14"/>
  <c r="D7" i="14"/>
  <c r="C8" i="14"/>
  <c r="D8" i="14"/>
  <c r="C9" i="14"/>
  <c r="D9" i="14"/>
  <c r="C10" i="14"/>
  <c r="D10" i="14"/>
  <c r="C12" i="14"/>
  <c r="D12" i="14"/>
  <c r="C13" i="14"/>
  <c r="D13" i="14"/>
  <c r="C14" i="14"/>
  <c r="D14" i="14"/>
  <c r="C15" i="14"/>
  <c r="D15" i="14"/>
  <c r="C16" i="14"/>
  <c r="D16" i="14"/>
  <c r="C18" i="14"/>
  <c r="D18" i="14"/>
  <c r="C19" i="14"/>
  <c r="D19" i="14"/>
  <c r="C20" i="14"/>
  <c r="D20" i="14"/>
  <c r="C21" i="14"/>
  <c r="D21" i="14"/>
  <c r="C22" i="14"/>
  <c r="D22" i="14"/>
  <c r="C24" i="14"/>
  <c r="D24" i="14"/>
  <c r="C25" i="14"/>
  <c r="D25" i="14"/>
  <c r="D6" i="14"/>
  <c r="C6" i="14"/>
  <c r="E7" i="14"/>
  <c r="E8" i="14"/>
  <c r="E9" i="14"/>
  <c r="E10" i="14"/>
  <c r="E12" i="14"/>
  <c r="E13" i="14"/>
  <c r="E14" i="14"/>
  <c r="E15" i="14"/>
  <c r="E16" i="14"/>
  <c r="E18" i="14"/>
  <c r="E19" i="14"/>
  <c r="E20" i="14"/>
  <c r="E21" i="14"/>
  <c r="E22" i="14"/>
  <c r="E24" i="14"/>
  <c r="E25" i="14"/>
  <c r="E6" i="14"/>
  <c r="B7" i="14"/>
  <c r="B8" i="14"/>
  <c r="B9" i="14"/>
  <c r="B10" i="14"/>
  <c r="B12" i="14"/>
  <c r="B13" i="14"/>
  <c r="B14" i="14"/>
  <c r="B15" i="14"/>
  <c r="B16" i="14"/>
  <c r="B18" i="14"/>
  <c r="B19" i="14"/>
  <c r="B20" i="14"/>
  <c r="B21" i="14"/>
  <c r="B22" i="14"/>
  <c r="B24" i="14"/>
  <c r="B25" i="14"/>
  <c r="B6" i="14"/>
  <c r="L9" i="10"/>
  <c r="L8" i="10"/>
  <c r="L7" i="10"/>
  <c r="L3" i="10"/>
  <c r="L4" i="10"/>
  <c r="L5" i="10"/>
  <c r="L6" i="10"/>
  <c r="L2" i="10"/>
  <c r="H30" i="12"/>
  <c r="F5" i="10" s="1"/>
  <c r="F9" i="10"/>
  <c r="M3" i="10" s="1"/>
  <c r="F10" i="10"/>
  <c r="M4" i="10" s="1"/>
  <c r="F11" i="10"/>
  <c r="M5" i="10" s="1"/>
  <c r="F12" i="10"/>
  <c r="M6" i="10" s="1"/>
  <c r="F13" i="10"/>
  <c r="I8" i="10"/>
  <c r="M7" i="10" s="1"/>
  <c r="F8" i="10"/>
  <c r="M2" i="10" s="1"/>
  <c r="I29" i="12" l="1"/>
  <c r="I28" i="12"/>
  <c r="Q28" i="12" s="1"/>
  <c r="I27" i="12"/>
  <c r="I26" i="12"/>
  <c r="Q26" i="12" s="1"/>
  <c r="I25" i="12"/>
  <c r="I23" i="12"/>
  <c r="I22" i="12"/>
  <c r="I21" i="12"/>
  <c r="I20" i="12"/>
  <c r="I30" i="12" l="1"/>
  <c r="I14" i="12" s="1"/>
  <c r="F4" i="10" s="1"/>
  <c r="F6" i="10" s="1"/>
  <c r="R26" i="12"/>
  <c r="R28" i="12"/>
  <c r="R19" i="12"/>
  <c r="Q19" i="12"/>
  <c r="R20" i="12"/>
  <c r="Q20" i="12"/>
  <c r="R21" i="12"/>
  <c r="Q21" i="12"/>
  <c r="R30" i="12" l="1"/>
  <c r="I10" i="10" s="1"/>
  <c r="M9" i="10" s="1"/>
  <c r="Q30" i="12"/>
  <c r="I9" i="10" s="1"/>
  <c r="M8" i="10" s="1"/>
</calcChain>
</file>

<file path=xl/sharedStrings.xml><?xml version="1.0" encoding="utf-8"?>
<sst xmlns="http://schemas.openxmlformats.org/spreadsheetml/2006/main" count="140" uniqueCount="124">
  <si>
    <t>Apprenticeship Training Plan for:</t>
  </si>
  <si>
    <t>Professional Practice Chartered Quantity Surveying</t>
  </si>
  <si>
    <t>L4</t>
  </si>
  <si>
    <t>https://www.instituteforapprenticeships.org/apprenticeship-standards/chartered-surveyor-degree-v1-2</t>
  </si>
  <si>
    <t>https://www.instituteforapprenticeships.org/media/4273/st0331_chartered_surveyor_l6_ap_for_publication_26052020.pdf</t>
  </si>
  <si>
    <t>L5/6</t>
  </si>
  <si>
    <t>Included in links above</t>
  </si>
  <si>
    <t>Level of Delivery and EPA</t>
  </si>
  <si>
    <t>6   (commences at Level 4)</t>
  </si>
  <si>
    <t>The apprenticeship is delivered over five years.
Participants attend the University on day release throughout the course. The programme takes a work-based blended learning approach, with modules delivered through a combination of lectures, class-based seminars, practical work and site visits. Additional learning opportunities include workshops and industry visits.</t>
  </si>
  <si>
    <t>Colour coding key for Mapping Modules to the KSBs</t>
  </si>
  <si>
    <t>Mandatory Components:</t>
  </si>
  <si>
    <t>BSc Hons Professional Practice in Quantity Surveying</t>
  </si>
  <si>
    <t>Strong Direct Relationship</t>
  </si>
  <si>
    <t>Definite but lesser focus</t>
  </si>
  <si>
    <t>Relevant but more contextual learning</t>
  </si>
  <si>
    <t>Duration of practical programme (years)</t>
  </si>
  <si>
    <t xml:space="preserve"> (excluding Gateway period and EPA)</t>
  </si>
  <si>
    <t>Off the Job Training Generic Target</t>
  </si>
  <si>
    <t>Off The Job Training Programme Specific Target</t>
  </si>
  <si>
    <t>(to be included in the ILR and delivered)</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</si>
  <si>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</si>
  <si>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</si>
  <si>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Start (month)</t>
  </si>
  <si>
    <t>End (month)</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</si>
  <si>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</si>
  <si>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</si>
  <si>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</si>
  <si>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</si>
  <si>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</si>
  <si>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</si>
  <si>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</si>
  <si>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</si>
  <si>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</si>
  <si>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 / Applied Learning in work 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</si>
  <si>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</si>
  <si>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</si>
  <si>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</si>
  <si>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Law - The law and the role of legal advisers relating to either acquisition/disposal of property, standard forms of building contracts or other property related contracts.</t>
  </si>
  <si>
    <t>Information management - The methods and techniques for providing information, data and advice to clients.</t>
  </si>
  <si>
    <t>Finance - Accounting procedures and methods for obtaining and managing finance.</t>
  </si>
  <si>
    <t>Health and safety - How to ensure safe and secure working environments for self and others.</t>
  </si>
  <si>
    <t>Diversity and inclusion - The importance and recognition of diversity. Legal, regulatory and ethical requirements including inclusive environments.</t>
  </si>
  <si>
    <t>Sustainability - How to embed sustainability into projects and how to influence client behavior.</t>
  </si>
  <si>
    <t>Construction technology - The technology of complex buildings including materials.</t>
  </si>
  <si>
    <t>Ethics and professionalism - The role, governance and regulatory frameworks of the RICS. Global and professional ethical standards and Rules of Conduct and how to deal with ethical dilemmas.</t>
  </si>
  <si>
    <t>Client relationships - How to manage client/customer relationships.</t>
  </si>
  <si>
    <t>Procurement and contracts - Identifying when different forms of procurement and tendering are appropriate and the clauses of building/infrastructure contracts.</t>
  </si>
  <si>
    <t>Costing and cost planning of construction works - The detailed quantification and costing of construction works and the methods of cost planning that can be applied.</t>
  </si>
  <si>
    <t>Construction project control and reporting – Management of a construction project and the principles of contingencies and risk allowances. Life cycle costing and value engineering. Techniques to manage contractors, sub-contractors and/or suppliers. Reporting and forecasting.</t>
  </si>
  <si>
    <t>Information management - Provide data, information and advice for clients relevant to the surveying discipline.</t>
  </si>
  <si>
    <t>Health and safety - Recommend solutions to ensure safe and secure working environments.</t>
  </si>
  <si>
    <t>Construction technology - Provide advice relating to the construction technology of buildings and their materials.</t>
  </si>
  <si>
    <t>Law - Negotiate and agree terms for acquisition/disposal of property, standard forms of building contracts or other property related contracts and liaise with legal advisers.</t>
  </si>
  <si>
    <t>Consultancy - Manage instructions from engagement to completion.</t>
  </si>
  <si>
    <t>Tendering and procurement - Provide advice and recommendations as to appropriate procurement routes and manage the tendering processes relevant to them.</t>
  </si>
  <si>
    <t>Costing and cost planning of construction works - Undertake the detailed quantification, costing and cost planning of complex construction works.</t>
  </si>
  <si>
    <t>Manage efficiencies of construction contracts – Manage the construction phase of a construction project. Carry out life cycle costing and apply value engineering processes. Prepare data, reports and forecasts.</t>
  </si>
  <si>
    <t>Provide a high standard of service - Always ensure your client, or others to whom you have a professional responsibility, receive the best possible advice, support or performance of the terms of engagement you have agreed to and ensure you always give attention to detail.</t>
  </si>
  <si>
    <t>Act in a way that promotes trust in the surveying profession - Act in a manner, both in your professional life and private life, to promote you, your firm or the organisation you work for in a professional and positive way.</t>
  </si>
  <si>
    <t>Act with integrity - Always be trustworthy, open and transparent. Respect confidential information of your clients or potential clients and do not allow bias, conflict of interest or the undue influence of others to override your professional or business judgments or obligations. Always act consistently in the public interest when making decisions or providing advice.</t>
  </si>
  <si>
    <t>Treat others with respect - Treat everyone with courtesy, politeness and respect and consider cultural sensitivities and business practices.</t>
  </si>
  <si>
    <t>Take responsibility - Always act with skill, care and diligence and deal with any complaint in an appropriate professional manner.</t>
  </si>
  <si>
    <t>BEFORE</t>
  </si>
  <si>
    <t>DURING</t>
  </si>
  <si>
    <t>AFTER</t>
  </si>
  <si>
    <t>Level 5</t>
  </si>
  <si>
    <t>Contractual Procedures for Quantity Surveying Apprentices - Year 3</t>
  </si>
  <si>
    <t>Review the module guide noting method of assessment and timings. You will need to be aware of the material covered in this module and plan to allow the student to experience tendering, procurement and differing forms of contract. Support the student to allow them to develop a familiarity with the structure and content of the contracts.</t>
  </si>
  <si>
    <t>Review the recommended reading for the module and ensure engagement ahead of each week, which will consider a different element of procurement, trending or contract related. The student will need to understand the detail, but also show reflection from their experience in work. They must therefore be exposed to the methods of procurement, types of contracts used in the workplace. They should be encouraged to complete contract administrative tasks under supervision. Allow your student to access training and access to the reading of construction press and journals.</t>
  </si>
  <si>
    <t>Review the weekly topics list with the student to understand any areas for improvement. Review feedback from the two assessment methods, advisory report and the exam to help highlight these areas. Encourage students to complete module feedback to enable continued improvement.</t>
  </si>
  <si>
    <t>Reflective Skills for Built Environment Professional Apprentice Performance - Year 3</t>
  </si>
  <si>
    <t xml:space="preserve">Review the module guidance and understand the delivery schedule. Support the student in updating their skills scan and review once complete. </t>
  </si>
  <si>
    <t>Complete the Apprentice Progress Review allowing sufficient preparation, discuss areas of strength and concern. Where does the apprentice require support through guidance or exposure to different areas of work. Agree detailed actions / targets prior to the next review. Have regular reviews of the students portfolio, this is developed over the year and forms the assessment method for this module and should include: detailed action plan, 5 years career plan, CPD log, reflection of how will achieve KSBs and completion of LinkedIn learning.</t>
  </si>
  <si>
    <t>Review the progress of KSB's to reflect on skills scan compete at start of the year.  Use the Apprenticeship Progress Review (APR)  post completion to discuss development of the KSBs and also academic  performance and confidence evidenced through this module. Follow up to agree experience / shadowing opportunities to support the modules for the next academic year.</t>
  </si>
  <si>
    <t>Measurement of Building Works for Quantity Surveying Apprentices - Year 3</t>
  </si>
  <si>
    <t>Review the module guide noting method of assessment and timings. Ensure the student has access to copies of NRM either in print or on their computer for reference. Plan where student can get experience of measuring of different elements at work. Enable use of any IT software programmes that are used in the workplace for measuring or costing.</t>
  </si>
  <si>
    <t>Be aware of the topics covered each week and offer support to develop their understanding. Be aware of assessment dates and allow students time and resources to prepare for these. Review assignment feedback to flag any areas for improvement.</t>
  </si>
  <si>
    <t>Review module marks and student feedback to identify any gaps in knowledge, or to develop areas of interest. Encourage student to complete module evaluation.</t>
  </si>
  <si>
    <t>Cost Management for Quantity Surveying Apprentices - Year 3</t>
  </si>
  <si>
    <t>Review the module guide noting method of assessment and timings. Ensure the student is aware of the cost estimating practices used in your business and the basis of pricing, e.g. in house data, BCIS, Spons etc.</t>
  </si>
  <si>
    <t xml:space="preserve">Review the module schedule and discuss the weekly topics with the student. Where possible ensure the student gains experience in the topics covered, producing a cost estimate or risk register for example. Allow the student to explore BCIS, Spons, or other sources with tasks in the workplace. The student should be aware of how the business is financially managed with regards to cash flows, risk management etc. Review feedback from the coursework submission. </t>
  </si>
  <si>
    <t xml:space="preserve">Allow the student to reflect on the module, what areas need further development of their understanding? Ensure the module evaluation is complete. </t>
  </si>
  <si>
    <t>Work Based Project for Built Environment Apprentices - Year 4</t>
  </si>
  <si>
    <t xml:space="preserve">Review the module guide and understand the format of the teaching. </t>
  </si>
  <si>
    <t>Support the students for the pre-reading and preparation required for the weekly lectures / workshops. Have discussions in the workplace about the topics and how they are dealt with in the workplace. Ask the student to reflect on how the topics may impact on them as an individual but also the business.</t>
  </si>
  <si>
    <t>Review the students submission at the end of the year and discuss the key points with them, this should link to monitoring of their progress.</t>
  </si>
  <si>
    <t>Level 6</t>
  </si>
  <si>
    <t xml:space="preserve">
Quantity Surveying Practice &amp; Contract Management for Apprentices - Year 4</t>
  </si>
  <si>
    <t xml:space="preserve">Review the module guide and understand the format of the teaching. The students will need to be aware of the topics being taught each week, if possible provide students access to different forms of contracts used in the workplace. Flag up any potential business opportunities or external training that would assist in developing knowledge for this module. </t>
  </si>
  <si>
    <t xml:space="preserve">Provide access to sources of further reading, students are required to read around the subjects prior to each weekly session. Provide a mock interview with the student, ahead of their Assessment 1 and test them on the list of questions. Provide further support where needed. </t>
  </si>
  <si>
    <t xml:space="preserve">Reflect on the success of the module and highlight any areas where the student could benefit from additional training or experience in the workplace. </t>
  </si>
  <si>
    <r>
      <t>Strategic Facilities Management for Built Environment Apprentices</t>
    </r>
    <r>
      <rPr>
        <b/>
        <sz val="12"/>
        <color theme="0"/>
        <rFont val="Calibri"/>
        <family val="2"/>
        <scheme val="minor"/>
      </rPr>
      <t xml:space="preserve"> - Year 4</t>
    </r>
  </si>
  <si>
    <t xml:space="preserve">Review the module guide noting method of teaching, assessment and timings. Discuss how FM influences your business practices. Review reading list and schedule time to read as well as any pre-reading required ahead of the weeks timetabled sessions. </t>
  </si>
  <si>
    <t>Ensure any pre-tasks are completed before the lecture. Encourage students to engage in the workshops by encouraging contribution in meetings at the workplace.</t>
  </si>
  <si>
    <t>Work Based Investigation for Built Environment Apprentices - Year 5</t>
  </si>
  <si>
    <t>Review the module guide and discuss some potential ideas for the investigation. Discuss options with the student for further reading around any options identified.</t>
  </si>
  <si>
    <t xml:space="preserve">Provide the student with support to develop ideas from, the investigation should be related to the work the student is undertaking in industry. Be aware of deadline for submissions and ensure work pressures allow for this, where able. </t>
  </si>
  <si>
    <t>Review the students submission and consider any impacts it could have on the business.</t>
  </si>
  <si>
    <t>Reflective Practice for Apprenticeship EPA Preparation - Year 5</t>
  </si>
  <si>
    <t xml:space="preserve">Review the module guide with the student and familiarise withe the taught content for the year. Discuss any reflections the student has on their experience in work, consider their progress and challenges ahead of PDP updating in the module. 
Familiarise yourself with the requirements of the APC and this module, the information the student has to provide and when. </t>
  </si>
  <si>
    <t>Hold regular discussions with the student and explain how the topics (over both semesters)are covered in this module are dealt within the business.
Hold reviews with the student to monitor progress and ensure that the requirements for CPD are achieved and ensure the student has access to all company information they require, e.g. financial management processes, complaints handling procedures etc.
Hold Supervisor reviews with the student every 3 months to monitor progress and sign off competencies as soon as possible.</t>
  </si>
  <si>
    <t xml:space="preserve">Review any gaps in the students' knowledge for competencies and address these by further reading or training where possible. Encourage the student to prepare documents for review and sign off in line with the timetable set for that assessment. Allow the student the time to attend the APC workshop sessions held by SHU post degree. Arrange for the student to have mock APC interviews. </t>
  </si>
  <si>
    <t>Advanced Measurement and Cost Management for Quantity Surveying Apprentices - Year 5</t>
  </si>
  <si>
    <t xml:space="preserve">Review the module guide noting assessment dates and format. Allow the student to practise measurement and costing skills within the workplace, including the use of any specialised software. </t>
  </si>
  <si>
    <t xml:space="preserve">Check in with the student to confirm they are understanding the taught content, if not please prompt them to contact the course team as soon as possible. Encourage the students to engage in the module and be active in discussion / group work.  </t>
  </si>
  <si>
    <t xml:space="preserve">Reflect on success of the module and highlight any additional training required. </t>
  </si>
  <si>
    <t>EPA</t>
  </si>
  <si>
    <t>Gateway Period</t>
  </si>
  <si>
    <t>Independent End Point Assessment</t>
  </si>
  <si>
    <t>Gateway Module is shaded blue</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</si>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</sst>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trike/>
      <sz val="14"/>
      <color theme="1" tint="0.34998626667073579"/>
      <name val="Calibri"/>
      <family val="2"/>
      <scheme val="minor"/>
    </font>
    <font>
      <strike/>
      <sz val="11"/>
      <color theme="1" tint="0.34998626667073579"/>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4"/>
      <color theme="1" tint="0.34998626667073579"/>
      <name val="Calibri"/>
      <family val="2"/>
      <scheme val="minor"/>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4"/>
      <color rgb="FFFF0000"/>
      <name val="Calibri"/>
      <family val="2"/>
      <scheme val="minor"/>
    </font>
    <font>
      <u/>
      <sz val="11"/>
      <color theme="10"/>
      <name val="Calibri"/>
      <family val="2"/>
      <scheme val="minor"/>
    </font>
    <font>
      <u/>
      <sz val="14"/>
      <color theme="10"/>
      <name val="Calibri"/>
      <family val="2"/>
      <scheme val="minor"/>
    </font>
    <font>
      <b/>
      <sz val="12"/>
      <color theme="0"/>
      <name val="Calibri"/>
      <family val="2"/>
      <scheme val="minor"/>
    </font>
    <font>
      <sz val="11"/>
      <color rgb="FF000000"/>
      <name val="Calibri"/>
      <family val="2"/>
      <scheme val="minor"/>
    </font>
    <font>
      <b/>
      <sz val="14"/>
      <color rgb="FF000000"/>
      <name val="Calibri"/>
      <family val="2"/>
      <scheme val="minor"/>
    </font>
    <font>
      <u/>
      <sz val="11"/>
      <color rgb="FF000000"/>
      <name val="Calibri"/>
      <family val="2"/>
      <scheme val="minor"/>
    </font>
    <font>
      <u/>
      <sz val="14"/>
      <color rgb="FF000000"/>
      <name val="Calibri"/>
      <family val="2"/>
      <scheme val="minor"/>
    </font>
    <font>
      <b/>
      <sz val="12"/>
      <color theme="1"/>
      <name val="Calibri"/>
      <family val="2"/>
      <scheme val="minor"/>
    </font>
    <font>
      <sz val="10"/>
      <color theme="1"/>
      <name val="Calibri"/>
      <family val="2"/>
      <scheme val="minor"/>
    </font>
    <font>
      <sz val="12"/>
      <color rgb="FF000000"/>
      <name val="Calibri"/>
      <family val="2"/>
    </font>
  </fonts>
  <fills count="22">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5" tint="0.39997558519241921"/>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2F2F2"/>
        <bgColor indexed="64"/>
      </patternFill>
    </fill>
    <fill>
      <patternFill patternType="solid">
        <fgColor rgb="FFFFFFFF"/>
        <bgColor indexed="64"/>
      </patternFill>
    </fill>
    <fill>
      <patternFill patternType="solid">
        <fgColor rgb="FFFFFFFF"/>
        <bgColor rgb="FF000000"/>
      </patternFill>
    </fill>
  </fills>
  <borders count="6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dashed">
        <color auto="1"/>
      </left>
      <right style="dashed">
        <color auto="1"/>
      </right>
      <top style="dashed">
        <color auto="1"/>
      </top>
      <bottom style="dashed">
        <color auto="1"/>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indexed="64"/>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thin">
        <color theme="0" tint="-0.499984740745262"/>
      </left>
      <right/>
      <top style="thin">
        <color indexed="64"/>
      </top>
      <bottom style="thin">
        <color theme="0" tint="-0.499984740745262"/>
      </bottom>
      <diagonal/>
    </border>
    <border>
      <left style="thin">
        <color theme="0" tint="-0.499984740745262"/>
      </left>
      <right/>
      <top style="thin">
        <color theme="0" tint="-0.499984740745262"/>
      </top>
      <bottom style="thin">
        <color theme="0" tint="-0.499984740745262"/>
      </bottom>
      <diagonal/>
    </border>
  </borders>
  <cellStyleXfs count="2">
    <xf numFmtId="0" fontId="0" fillId="0" borderId="0"/>
    <xf numFmtId="0" fontId="24" fillId="0" borderId="0" applyNumberFormat="0" applyFill="0" applyBorder="0" applyAlignment="0" applyProtection="0"/>
  </cellStyleXfs>
  <cellXfs count="159">
    <xf numFmtId="0" fontId="0" fillId="0" borderId="0" xfId="0"/>
    <xf numFmtId="0" fontId="3" fillId="0" borderId="0" xfId="0" applyFont="1"/>
    <xf numFmtId="0" fontId="5" fillId="0" borderId="0" xfId="0" applyFont="1"/>
    <xf numFmtId="0" fontId="5" fillId="0" borderId="7" xfId="0" applyFont="1" applyBorder="1"/>
    <xf numFmtId="0" fontId="5" fillId="0" borderId="19" xfId="0" applyFont="1" applyBorder="1"/>
    <xf numFmtId="0" fontId="0" fillId="5" borderId="0" xfId="0" applyFill="1"/>
    <xf numFmtId="0" fontId="5" fillId="5" borderId="0" xfId="0" applyFont="1" applyFill="1"/>
    <xf numFmtId="0" fontId="3" fillId="5" borderId="0" xfId="0" applyFont="1" applyFill="1"/>
    <xf numFmtId="0" fontId="0" fillId="8" borderId="20" xfId="0" applyFill="1" applyBorder="1"/>
    <xf numFmtId="0" fontId="0" fillId="8" borderId="21" xfId="0" applyFill="1" applyBorder="1"/>
    <xf numFmtId="0" fontId="5" fillId="8" borderId="17" xfId="0" applyFont="1" applyFill="1" applyBorder="1"/>
    <xf numFmtId="0" fontId="5" fillId="8" borderId="18" xfId="0" applyFont="1" applyFill="1" applyBorder="1"/>
    <xf numFmtId="0" fontId="0" fillId="8" borderId="23" xfId="0" applyFill="1" applyBorder="1" applyAlignment="1">
      <alignment vertical="center"/>
    </xf>
    <xf numFmtId="0" fontId="1" fillId="5" borderId="0" xfId="0" applyFont="1" applyFill="1"/>
    <xf numFmtId="0" fontId="2" fillId="5" borderId="0" xfId="0" applyFont="1" applyFill="1"/>
    <xf numFmtId="0" fontId="2" fillId="5" borderId="0" xfId="0" applyFont="1" applyFill="1" applyAlignment="1">
      <alignment horizontal="left"/>
    </xf>
    <xf numFmtId="0" fontId="0" fillId="8" borderId="26" xfId="0" applyFill="1" applyBorder="1"/>
    <xf numFmtId="0" fontId="6" fillId="8" borderId="29" xfId="0" applyFont="1" applyFill="1" applyBorder="1" applyAlignment="1">
      <alignment horizontal="center" vertical="center"/>
    </xf>
    <xf numFmtId="0" fontId="0" fillId="8" borderId="22" xfId="0" applyFill="1" applyBorder="1" applyAlignment="1">
      <alignment vertical="center" wrapText="1"/>
    </xf>
    <xf numFmtId="0" fontId="0" fillId="8" borderId="27" xfId="0" applyFill="1" applyBorder="1" applyAlignment="1">
      <alignment vertical="center" wrapText="1"/>
    </xf>
    <xf numFmtId="0" fontId="8" fillId="9" borderId="27" xfId="0" applyFont="1" applyFill="1" applyBorder="1" applyAlignment="1">
      <alignment horizontal="center" vertical="center" wrapText="1"/>
    </xf>
    <xf numFmtId="0" fontId="0" fillId="8" borderId="27" xfId="0" applyFill="1" applyBorder="1" applyAlignment="1">
      <alignment horizontal="center" vertical="center" wrapText="1"/>
    </xf>
    <xf numFmtId="0" fontId="7" fillId="10" borderId="22" xfId="0" applyFont="1" applyFill="1" applyBorder="1" applyAlignment="1">
      <alignment vertical="center" wrapText="1"/>
    </xf>
    <xf numFmtId="0" fontId="9" fillId="3" borderId="27" xfId="0" applyFont="1" applyFill="1" applyBorder="1" applyAlignment="1">
      <alignment vertical="center" wrapText="1"/>
    </xf>
    <xf numFmtId="0" fontId="10" fillId="3" borderId="23" xfId="0" applyFont="1" applyFill="1" applyBorder="1" applyAlignment="1">
      <alignment vertical="center"/>
    </xf>
    <xf numFmtId="0" fontId="9" fillId="3" borderId="28" xfId="0" applyFont="1" applyFill="1" applyBorder="1" applyAlignment="1">
      <alignment vertical="center" wrapText="1"/>
    </xf>
    <xf numFmtId="0" fontId="10" fillId="3" borderId="25" xfId="0" applyFont="1" applyFill="1" applyBorder="1" applyAlignment="1">
      <alignment vertical="center"/>
    </xf>
    <xf numFmtId="0" fontId="5" fillId="8" borderId="31" xfId="0" applyFont="1" applyFill="1" applyBorder="1"/>
    <xf numFmtId="0" fontId="2" fillId="2" borderId="30" xfId="0" applyFont="1" applyFill="1" applyBorder="1" applyAlignment="1">
      <alignment horizontal="center" textRotation="90" wrapText="1"/>
    </xf>
    <xf numFmtId="0" fontId="3" fillId="5" borderId="0" xfId="0" applyFont="1" applyFill="1" applyAlignment="1">
      <alignment horizontal="left"/>
    </xf>
    <xf numFmtId="0" fontId="6" fillId="8" borderId="29" xfId="0" applyFont="1" applyFill="1" applyBorder="1" applyAlignment="1">
      <alignment horizontal="center" vertical="center" wrapText="1"/>
    </xf>
    <xf numFmtId="0" fontId="12" fillId="2" borderId="30" xfId="0" applyFont="1" applyFill="1" applyBorder="1" applyAlignment="1">
      <alignment horizontal="center" textRotation="90" wrapText="1"/>
    </xf>
    <xf numFmtId="0" fontId="13" fillId="8" borderId="29" xfId="0" applyFont="1" applyFill="1" applyBorder="1" applyAlignment="1">
      <alignment horizontal="center" vertical="center" wrapText="1"/>
    </xf>
    <xf numFmtId="0" fontId="2" fillId="12" borderId="30" xfId="0" applyFont="1" applyFill="1" applyBorder="1" applyAlignment="1">
      <alignment horizontal="center" textRotation="90" wrapText="1"/>
    </xf>
    <xf numFmtId="0" fontId="2" fillId="5" borderId="0" xfId="0" applyFont="1" applyFill="1" applyAlignment="1">
      <alignment horizontal="right"/>
    </xf>
    <xf numFmtId="0" fontId="15" fillId="3" borderId="22" xfId="0" applyFont="1" applyFill="1" applyBorder="1" applyAlignment="1">
      <alignment vertical="center" wrapText="1"/>
    </xf>
    <xf numFmtId="0" fontId="15" fillId="3" borderId="24" xfId="0" applyFont="1" applyFill="1" applyBorder="1" applyAlignment="1">
      <alignment vertical="center" wrapText="1"/>
    </xf>
    <xf numFmtId="0" fontId="2" fillId="5" borderId="0" xfId="0" applyFont="1" applyFill="1" applyAlignment="1">
      <alignment horizontal="left" indent="1"/>
    </xf>
    <xf numFmtId="0" fontId="13" fillId="8" borderId="3" xfId="0" applyFont="1" applyFill="1" applyBorder="1" applyAlignment="1">
      <alignment horizontal="center" vertical="center" wrapText="1"/>
    </xf>
    <xf numFmtId="0" fontId="0" fillId="8" borderId="33" xfId="0" applyFill="1" applyBorder="1" applyAlignment="1">
      <alignment vertical="center"/>
    </xf>
    <xf numFmtId="0" fontId="10" fillId="3" borderId="33" xfId="0" applyFont="1" applyFill="1" applyBorder="1" applyAlignment="1">
      <alignment vertical="center"/>
    </xf>
    <xf numFmtId="0" fontId="10" fillId="3" borderId="34" xfId="0" applyFont="1" applyFill="1" applyBorder="1" applyAlignment="1">
      <alignment vertical="center"/>
    </xf>
    <xf numFmtId="0" fontId="5" fillId="8" borderId="35" xfId="0" applyFont="1" applyFill="1" applyBorder="1"/>
    <xf numFmtId="0" fontId="5" fillId="0" borderId="36" xfId="0" applyFont="1" applyBorder="1"/>
    <xf numFmtId="0" fontId="5" fillId="0" borderId="37" xfId="0" applyFont="1" applyBorder="1"/>
    <xf numFmtId="0" fontId="0" fillId="0" borderId="39" xfId="0" applyBorder="1"/>
    <xf numFmtId="0" fontId="0" fillId="0" borderId="40" xfId="0" applyBorder="1"/>
    <xf numFmtId="0" fontId="0" fillId="0" borderId="41" xfId="0" applyBorder="1"/>
    <xf numFmtId="0" fontId="0" fillId="0" borderId="44" xfId="0" applyBorder="1"/>
    <xf numFmtId="0" fontId="0" fillId="0" borderId="45" xfId="0" applyBorder="1"/>
    <xf numFmtId="0" fontId="0" fillId="0" borderId="46" xfId="0" applyBorder="1"/>
    <xf numFmtId="0" fontId="11" fillId="12" borderId="39" xfId="0" applyFont="1" applyFill="1" applyBorder="1" applyAlignment="1">
      <alignment vertical="center" wrapText="1"/>
    </xf>
    <xf numFmtId="0" fontId="11" fillId="12" borderId="40" xfId="0" applyFont="1" applyFill="1" applyBorder="1" applyAlignment="1">
      <alignment vertical="center" wrapText="1"/>
    </xf>
    <xf numFmtId="0" fontId="11" fillId="12" borderId="42" xfId="0" applyFont="1" applyFill="1" applyBorder="1" applyAlignment="1">
      <alignment vertical="center" wrapText="1"/>
    </xf>
    <xf numFmtId="0" fontId="11" fillId="12" borderId="43" xfId="0" applyFont="1" applyFill="1" applyBorder="1" applyAlignment="1">
      <alignment vertical="center" wrapText="1"/>
    </xf>
    <xf numFmtId="0" fontId="11" fillId="12" borderId="47" xfId="0" applyFont="1" applyFill="1" applyBorder="1" applyAlignment="1">
      <alignment vertical="center" wrapText="1"/>
    </xf>
    <xf numFmtId="0" fontId="11" fillId="12" borderId="48" xfId="0" applyFont="1" applyFill="1" applyBorder="1" applyAlignment="1">
      <alignment vertical="center" wrapText="1"/>
    </xf>
    <xf numFmtId="0" fontId="16" fillId="8" borderId="38" xfId="0" applyFont="1" applyFill="1" applyBorder="1" applyAlignment="1">
      <alignment horizontal="center" vertical="center" wrapText="1"/>
    </xf>
    <xf numFmtId="0" fontId="16" fillId="8" borderId="6" xfId="0" applyFont="1" applyFill="1" applyBorder="1" applyAlignment="1">
      <alignment horizontal="center" vertical="center"/>
    </xf>
    <xf numFmtId="0" fontId="2" fillId="13" borderId="0" xfId="0" applyFont="1" applyFill="1" applyAlignment="1">
      <alignment horizontal="right"/>
    </xf>
    <xf numFmtId="0" fontId="16" fillId="8" borderId="6" xfId="0" applyFont="1" applyFill="1" applyBorder="1" applyAlignment="1">
      <alignment horizontal="center" vertical="center" wrapText="1"/>
    </xf>
    <xf numFmtId="0" fontId="16" fillId="8" borderId="1" xfId="0" applyFont="1" applyFill="1" applyBorder="1" applyAlignment="1">
      <alignment horizontal="center" vertical="center"/>
    </xf>
    <xf numFmtId="0" fontId="17" fillId="9" borderId="27" xfId="0" applyFont="1" applyFill="1" applyBorder="1" applyAlignment="1">
      <alignment horizontal="center" vertical="center" wrapText="1"/>
    </xf>
    <xf numFmtId="0" fontId="18" fillId="2" borderId="30" xfId="0" applyFont="1" applyFill="1" applyBorder="1" applyAlignment="1">
      <alignment horizontal="center" vertical="center"/>
    </xf>
    <xf numFmtId="0" fontId="0" fillId="5" borderId="0" xfId="0" applyFill="1" applyAlignment="1">
      <alignment horizontal="left"/>
    </xf>
    <xf numFmtId="0" fontId="0" fillId="14" borderId="0" xfId="0" applyFill="1"/>
    <xf numFmtId="0" fontId="0" fillId="15" borderId="0" xfId="0" applyFill="1"/>
    <xf numFmtId="0" fontId="19" fillId="15" borderId="0" xfId="0" applyFont="1" applyFill="1" applyAlignment="1">
      <alignment horizontal="center" vertical="center" wrapText="1"/>
    </xf>
    <xf numFmtId="0" fontId="0" fillId="0" borderId="50" xfId="0" applyBorder="1" applyAlignment="1">
      <alignment horizontal="center" vertical="center" wrapText="1"/>
    </xf>
    <xf numFmtId="0" fontId="0" fillId="0" borderId="53" xfId="0" applyBorder="1" applyAlignment="1">
      <alignment horizontal="center" vertical="center" wrapText="1"/>
    </xf>
    <xf numFmtId="0" fontId="0" fillId="16" borderId="53" xfId="0" applyFill="1" applyBorder="1" applyAlignment="1">
      <alignment horizontal="center" vertical="center" wrapText="1"/>
    </xf>
    <xf numFmtId="0" fontId="0" fillId="0" borderId="56" xfId="0" applyBorder="1" applyAlignment="1">
      <alignment horizontal="center" vertical="center" wrapText="1"/>
    </xf>
    <xf numFmtId="0" fontId="0" fillId="0" borderId="50" xfId="0" applyBorder="1" applyAlignment="1">
      <alignment horizontal="left" vertical="center" wrapText="1" indent="1"/>
    </xf>
    <xf numFmtId="0" fontId="0" fillId="0" borderId="51" xfId="0" applyBorder="1" applyAlignment="1">
      <alignment horizontal="left" vertical="center" wrapText="1" indent="1"/>
    </xf>
    <xf numFmtId="0" fontId="0" fillId="0" borderId="53" xfId="0" applyBorder="1" applyAlignment="1">
      <alignment horizontal="left" vertical="center" wrapText="1" indent="1"/>
    </xf>
    <xf numFmtId="0" fontId="0" fillId="0" borderId="54" xfId="0" applyBorder="1" applyAlignment="1">
      <alignment horizontal="left" vertical="center" wrapText="1" indent="1"/>
    </xf>
    <xf numFmtId="0" fontId="0" fillId="16" borderId="52" xfId="0" applyFill="1" applyBorder="1" applyAlignment="1">
      <alignment horizontal="left" vertical="center" wrapText="1" indent="1"/>
    </xf>
    <xf numFmtId="0" fontId="0" fillId="16" borderId="53" xfId="0" applyFill="1" applyBorder="1" applyAlignment="1">
      <alignment horizontal="left" vertical="center" wrapText="1" indent="1"/>
    </xf>
    <xf numFmtId="0" fontId="0" fillId="16" borderId="54" xfId="0" applyFill="1" applyBorder="1" applyAlignment="1">
      <alignment horizontal="left" vertical="center" wrapText="1" indent="1"/>
    </xf>
    <xf numFmtId="0" fontId="0" fillId="0" borderId="56" xfId="0" applyBorder="1" applyAlignment="1">
      <alignment horizontal="left" vertical="center" wrapText="1" indent="1"/>
    </xf>
    <xf numFmtId="0" fontId="0" fillId="0" borderId="57" xfId="0" applyBorder="1" applyAlignment="1">
      <alignment horizontal="left" vertical="center" wrapText="1" indent="1"/>
    </xf>
    <xf numFmtId="0" fontId="16" fillId="9" borderId="49" xfId="0" applyFont="1" applyFill="1" applyBorder="1" applyAlignment="1">
      <alignment horizontal="left" vertical="center" wrapText="1" indent="1"/>
    </xf>
    <xf numFmtId="0" fontId="16" fillId="9" borderId="52" xfId="0" applyFont="1" applyFill="1" applyBorder="1" applyAlignment="1">
      <alignment horizontal="left" vertical="center" wrapText="1" indent="1"/>
    </xf>
    <xf numFmtId="0" fontId="16" fillId="17" borderId="52" xfId="0" applyFont="1" applyFill="1" applyBorder="1" applyAlignment="1">
      <alignment horizontal="left" vertical="center" wrapText="1" indent="1"/>
    </xf>
    <xf numFmtId="0" fontId="16" fillId="11" borderId="55" xfId="0" applyFont="1" applyFill="1" applyBorder="1" applyAlignment="1">
      <alignment horizontal="left" vertical="center" wrapText="1" indent="1"/>
    </xf>
    <xf numFmtId="0" fontId="21" fillId="18" borderId="58" xfId="0" applyFont="1" applyFill="1" applyBorder="1" applyAlignment="1">
      <alignment horizontal="center" vertical="center" wrapText="1"/>
    </xf>
    <xf numFmtId="0" fontId="21" fillId="18" borderId="59" xfId="0" applyFont="1" applyFill="1" applyBorder="1" applyAlignment="1">
      <alignment horizontal="center" vertical="center" wrapText="1"/>
    </xf>
    <xf numFmtId="0" fontId="21" fillId="18" borderId="60" xfId="0" applyFont="1" applyFill="1" applyBorder="1" applyAlignment="1">
      <alignment horizontal="center" vertical="center" wrapText="1"/>
    </xf>
    <xf numFmtId="0" fontId="3" fillId="5" borderId="30" xfId="0" applyFont="1" applyFill="1" applyBorder="1" applyAlignment="1">
      <alignment horizontal="right"/>
    </xf>
    <xf numFmtId="0" fontId="3" fillId="5" borderId="30" xfId="0" applyFont="1" applyFill="1" applyBorder="1" applyAlignment="1">
      <alignment horizontal="right" vertical="center"/>
    </xf>
    <xf numFmtId="0" fontId="2" fillId="5" borderId="30" xfId="0" applyFont="1" applyFill="1" applyBorder="1" applyAlignment="1">
      <alignment horizontal="center" textRotation="90" wrapText="1"/>
    </xf>
    <xf numFmtId="0" fontId="0" fillId="0" borderId="30" xfId="0" applyBorder="1" applyAlignment="1">
      <alignment horizontal="center" vertical="center" wrapText="1"/>
    </xf>
    <xf numFmtId="0" fontId="11" fillId="12" borderId="61" xfId="0" applyFont="1" applyFill="1" applyBorder="1" applyAlignment="1">
      <alignment vertical="center" wrapText="1"/>
    </xf>
    <xf numFmtId="0" fontId="11" fillId="12" borderId="62" xfId="0" applyFont="1" applyFill="1" applyBorder="1" applyAlignment="1">
      <alignment vertical="center" wrapText="1"/>
    </xf>
    <xf numFmtId="0" fontId="5" fillId="14" borderId="30" xfId="0" applyFont="1" applyFill="1" applyBorder="1"/>
    <xf numFmtId="0" fontId="8" fillId="9" borderId="22" xfId="0" applyFont="1" applyFill="1" applyBorder="1" applyAlignment="1">
      <alignment horizontal="left" vertical="center" wrapText="1" indent="1"/>
    </xf>
    <xf numFmtId="0" fontId="0" fillId="8" borderId="22" xfId="0" applyFill="1" applyBorder="1" applyAlignment="1">
      <alignment horizontal="left" vertical="center" wrapText="1" indent="1"/>
    </xf>
    <xf numFmtId="0" fontId="0" fillId="6" borderId="30" xfId="0" applyFill="1" applyBorder="1" applyAlignment="1">
      <alignment horizontal="center" vertical="center" wrapText="1"/>
    </xf>
    <xf numFmtId="1" fontId="0" fillId="2" borderId="23" xfId="0" applyNumberFormat="1" applyFill="1" applyBorder="1" applyAlignment="1">
      <alignment horizontal="center" vertical="center" wrapText="1"/>
    </xf>
    <xf numFmtId="1" fontId="18" fillId="2" borderId="30" xfId="0" applyNumberFormat="1" applyFont="1" applyFill="1" applyBorder="1" applyAlignment="1">
      <alignment horizontal="center" vertical="center"/>
    </xf>
    <xf numFmtId="0" fontId="7" fillId="10" borderId="24" xfId="0" applyFont="1" applyFill="1" applyBorder="1" applyAlignment="1">
      <alignment vertical="center" wrapText="1"/>
    </xf>
    <xf numFmtId="0" fontId="0" fillId="4" borderId="30" xfId="0" applyFill="1" applyBorder="1" applyAlignment="1">
      <alignment horizontal="center" vertical="center" wrapText="1"/>
    </xf>
    <xf numFmtId="0" fontId="0" fillId="7" borderId="30" xfId="0" applyFill="1" applyBorder="1" applyAlignment="1">
      <alignment horizontal="center" vertical="center" wrapText="1"/>
    </xf>
    <xf numFmtId="0" fontId="27" fillId="6" borderId="30" xfId="0" applyFont="1" applyFill="1" applyBorder="1" applyAlignment="1">
      <alignment horizontal="center" vertical="center" wrapText="1"/>
    </xf>
    <xf numFmtId="0" fontId="28" fillId="20" borderId="0" xfId="0" applyFont="1" applyFill="1"/>
    <xf numFmtId="0" fontId="29" fillId="20" borderId="0" xfId="1" applyFont="1" applyFill="1" applyAlignment="1">
      <alignment horizontal="left"/>
    </xf>
    <xf numFmtId="0" fontId="30" fillId="20" borderId="0" xfId="1" applyFont="1" applyFill="1" applyAlignment="1"/>
    <xf numFmtId="0" fontId="12" fillId="20" borderId="0" xfId="0" applyFont="1" applyFill="1" applyAlignment="1">
      <alignment horizontal="left"/>
    </xf>
    <xf numFmtId="0" fontId="0" fillId="20" borderId="0" xfId="0" applyFill="1"/>
    <xf numFmtId="0" fontId="5" fillId="20" borderId="0" xfId="0" applyFont="1" applyFill="1"/>
    <xf numFmtId="0" fontId="25" fillId="20" borderId="0" xfId="1" applyFont="1" applyFill="1" applyAlignment="1"/>
    <xf numFmtId="0" fontId="3" fillId="20" borderId="0" xfId="0" applyFont="1" applyFill="1"/>
    <xf numFmtId="0" fontId="2" fillId="20" borderId="0" xfId="0" applyFont="1" applyFill="1" applyAlignment="1">
      <alignment horizontal="left"/>
    </xf>
    <xf numFmtId="0" fontId="1" fillId="20" borderId="0" xfId="0" applyFont="1" applyFill="1"/>
    <xf numFmtId="0" fontId="2" fillId="20" borderId="0" xfId="0" applyFont="1" applyFill="1"/>
    <xf numFmtId="0" fontId="3" fillId="19" borderId="0" xfId="0" applyFont="1" applyFill="1" applyAlignment="1">
      <alignment vertical="center" indent="1"/>
    </xf>
    <xf numFmtId="0" fontId="2" fillId="20" borderId="0" xfId="0" applyFont="1" applyFill="1" applyAlignment="1">
      <alignment horizontal="right"/>
    </xf>
    <xf numFmtId="14" fontId="2" fillId="20" borderId="0" xfId="0" applyNumberFormat="1" applyFont="1" applyFill="1" applyAlignment="1">
      <alignment horizontal="left"/>
    </xf>
    <xf numFmtId="1" fontId="2" fillId="5" borderId="0" xfId="0" applyNumberFormat="1" applyFont="1" applyFill="1" applyAlignment="1">
      <alignment horizontal="right"/>
    </xf>
    <xf numFmtId="1" fontId="0" fillId="2" borderId="23" xfId="0" applyNumberFormat="1" applyFill="1" applyBorder="1" applyAlignment="1">
      <alignment horizontal="center" vertical="center"/>
    </xf>
    <xf numFmtId="1" fontId="0" fillId="2" borderId="33" xfId="0" applyNumberFormat="1" applyFill="1" applyBorder="1" applyAlignment="1">
      <alignment horizontal="center" vertical="center" wrapText="1"/>
    </xf>
    <xf numFmtId="1" fontId="0" fillId="8" borderId="23" xfId="0" applyNumberFormat="1" applyFill="1" applyBorder="1" applyAlignment="1">
      <alignment vertical="center"/>
    </xf>
    <xf numFmtId="1" fontId="0" fillId="8" borderId="33" xfId="0" applyNumberFormat="1" applyFill="1" applyBorder="1" applyAlignment="1">
      <alignment vertical="center"/>
    </xf>
    <xf numFmtId="1" fontId="0" fillId="5" borderId="0" xfId="0" applyNumberFormat="1" applyFill="1" applyAlignment="1">
      <alignment horizontal="left" vertical="center" wrapText="1"/>
    </xf>
    <xf numFmtId="1" fontId="0" fillId="5" borderId="0" xfId="0" applyNumberFormat="1" applyFill="1" applyAlignment="1">
      <alignment horizontal="left"/>
    </xf>
    <xf numFmtId="1" fontId="0" fillId="5" borderId="0" xfId="0" applyNumberFormat="1" applyFill="1" applyAlignment="1">
      <alignment horizontal="right" vertical="center"/>
    </xf>
    <xf numFmtId="0" fontId="33" fillId="21" borderId="0" xfId="0" applyFont="1" applyFill="1"/>
    <xf numFmtId="1" fontId="3" fillId="5" borderId="30" xfId="0" applyNumberFormat="1" applyFont="1" applyFill="1" applyBorder="1" applyAlignment="1">
      <alignment horizontal="right"/>
    </xf>
    <xf numFmtId="0" fontId="0" fillId="20" borderId="0" xfId="0" applyFill="1" applyAlignment="1">
      <alignment vertical="center"/>
    </xf>
    <xf numFmtId="0" fontId="0" fillId="20" borderId="0" xfId="0" applyFill="1" applyAlignment="1">
      <alignment horizontal="left" vertical="center"/>
    </xf>
    <xf numFmtId="0" fontId="1" fillId="5" borderId="0" xfId="0" applyFont="1" applyFill="1" applyAlignment="1">
      <alignment horizontal="left" vertical="top" wrapText="1"/>
    </xf>
    <xf numFmtId="0" fontId="7" fillId="8" borderId="5" xfId="0" applyFont="1" applyFill="1" applyBorder="1" applyAlignment="1">
      <alignment horizontal="center" vertical="center" textRotation="90"/>
    </xf>
    <xf numFmtId="0" fontId="7" fillId="5" borderId="5" xfId="0" applyFont="1" applyFill="1" applyBorder="1" applyAlignment="1">
      <alignment horizontal="center" vertical="center" textRotation="90"/>
    </xf>
    <xf numFmtId="49" fontId="27" fillId="20" borderId="0" xfId="1" applyNumberFormat="1" applyFont="1" applyFill="1" applyAlignment="1">
      <alignment vertical="center" wrapText="1"/>
    </xf>
    <xf numFmtId="0" fontId="3" fillId="19" borderId="0" xfId="0" applyFont="1" applyFill="1" applyAlignment="1">
      <alignment horizontal="left" vertical="center" wrapText="1" indent="2"/>
    </xf>
    <xf numFmtId="0" fontId="32" fillId="7" borderId="11" xfId="0" applyFont="1" applyFill="1" applyBorder="1" applyAlignment="1">
      <alignment horizontal="left" vertical="center" wrapText="1" indent="4"/>
    </xf>
    <xf numFmtId="0" fontId="32" fillId="7" borderId="12" xfId="0" applyFont="1" applyFill="1" applyBorder="1" applyAlignment="1">
      <alignment horizontal="left" vertical="center" wrapText="1" indent="4"/>
    </xf>
    <xf numFmtId="0" fontId="32" fillId="7" borderId="13" xfId="0" applyFont="1" applyFill="1" applyBorder="1" applyAlignment="1">
      <alignment horizontal="left" vertical="center" wrapText="1" indent="4"/>
    </xf>
    <xf numFmtId="0" fontId="0" fillId="3" borderId="3" xfId="0" applyFill="1" applyBorder="1" applyAlignment="1">
      <alignment horizontal="left" wrapText="1" indent="1"/>
    </xf>
    <xf numFmtId="0" fontId="0" fillId="3" borderId="4" xfId="0" applyFill="1" applyBorder="1" applyAlignment="1">
      <alignment horizontal="left" wrapText="1" indent="1"/>
    </xf>
    <xf numFmtId="0" fontId="0" fillId="3" borderId="32" xfId="0" applyFill="1" applyBorder="1" applyAlignment="1">
      <alignment horizontal="left" wrapText="1" indent="1"/>
    </xf>
    <xf numFmtId="0" fontId="31" fillId="0" borderId="6" xfId="0" applyFont="1" applyBorder="1" applyAlignment="1">
      <alignment horizontal="left" vertical="center" wrapText="1" indent="1"/>
    </xf>
    <xf numFmtId="0" fontId="31" fillId="0" borderId="1" xfId="0" applyFont="1" applyBorder="1" applyAlignment="1">
      <alignment horizontal="left" vertical="center" wrapText="1" indent="1"/>
    </xf>
    <xf numFmtId="0" fontId="31" fillId="0" borderId="2" xfId="0" applyFont="1" applyBorder="1" applyAlignment="1">
      <alignment horizontal="left" vertical="center" wrapText="1" indent="1"/>
    </xf>
    <xf numFmtId="0" fontId="32" fillId="6" borderId="8" xfId="0" applyFont="1" applyFill="1" applyBorder="1" applyAlignment="1">
      <alignment horizontal="left" vertical="center" wrapText="1" indent="4"/>
    </xf>
    <xf numFmtId="0" fontId="32" fillId="6" borderId="9" xfId="0" applyFont="1" applyFill="1" applyBorder="1" applyAlignment="1">
      <alignment horizontal="left" vertical="center" wrapText="1" indent="4"/>
    </xf>
    <xf numFmtId="0" fontId="32" fillId="6" borderId="10" xfId="0" applyFont="1" applyFill="1" applyBorder="1" applyAlignment="1">
      <alignment horizontal="left" vertical="center" wrapText="1" indent="4"/>
    </xf>
    <xf numFmtId="0" fontId="32" fillId="4" borderId="14" xfId="0" applyFont="1" applyFill="1" applyBorder="1" applyAlignment="1">
      <alignment horizontal="left" vertical="center" wrapText="1" indent="4"/>
    </xf>
    <xf numFmtId="0" fontId="32" fillId="4" borderId="15" xfId="0" applyFont="1" applyFill="1" applyBorder="1" applyAlignment="1">
      <alignment horizontal="left" vertical="center" wrapText="1" indent="4"/>
    </xf>
    <xf numFmtId="0" fontId="32" fillId="4" borderId="16" xfId="0" applyFont="1" applyFill="1" applyBorder="1" applyAlignment="1">
      <alignment horizontal="left" vertical="center" wrapText="1" indent="4"/>
    </xf>
    <xf numFmtId="1" fontId="0" fillId="5" borderId="0" xfId="0" applyNumberFormat="1" applyFill="1" applyAlignment="1">
      <alignment horizontal="left" vertical="center" wrapText="1"/>
    </xf>
    <xf numFmtId="1" fontId="0" fillId="5" borderId="0" xfId="0" applyNumberFormat="1" applyFill="1" applyAlignment="1">
      <alignment horizontal="left"/>
    </xf>
    <xf numFmtId="0" fontId="0" fillId="5" borderId="0" xfId="0" applyFill="1" applyAlignment="1">
      <alignment horizontal="left" vertical="center" wrapText="1"/>
    </xf>
    <xf numFmtId="0" fontId="0" fillId="5" borderId="0" xfId="0" applyFill="1" applyAlignment="1">
      <alignment horizontal="left"/>
    </xf>
    <xf numFmtId="0" fontId="20" fillId="20" borderId="0" xfId="0" applyFont="1" applyFill="1" applyAlignment="1">
      <alignment horizontal="center" vertical="center"/>
    </xf>
    <xf numFmtId="0" fontId="2" fillId="20" borderId="0" xfId="0" applyFont="1" applyFill="1" applyAlignment="1">
      <alignment horizontal="left" vertical="center" wrapText="1" indent="1"/>
    </xf>
    <xf numFmtId="0" fontId="20" fillId="20" borderId="0" xfId="0" applyFont="1" applyFill="1" applyAlignment="1">
      <alignment horizontal="left" vertical="center"/>
    </xf>
    <xf numFmtId="0" fontId="2" fillId="0" borderId="0" xfId="0" applyFont="1" applyFill="1"/>
    <xf numFmtId="0" fontId="23" fillId="0" borderId="0" xfId="0" applyFont="1" applyFill="1" applyAlignment="1">
      <alignment horizontal="right"/>
    </xf>
  </cellXfs>
  <cellStyles count="2">
    <cellStyle name="Hyperlink" xfId="1" builtinId="8"/>
    <cellStyle name="Normal" xfId="0" builtinId="0"/>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solidFill>
                <a:srgbClr val="B8084F"/>
              </a:solid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solidFill>
                <a:srgbClr val="DF5625"/>
              </a:soli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B8084F">
                  <a:alpha val="46000"/>
                </a:srgbClr>
              </a:solidFill>
              <a:ln w="19050">
                <a:solidFill>
                  <a:schemeClr val="lt1"/>
                </a:solidFill>
              </a:ln>
              <a:effectLst/>
            </c:spPr>
            <c:extLst>
              <c:ext xmlns:c16="http://schemas.microsoft.com/office/drawing/2014/chart" uri="{C3380CC4-5D6E-409C-BE32-E72D297353CC}">
                <c16:uniqueId val="{00000006-2E83-4F41-A747-AADE3B7B81BA}"/>
              </c:ext>
            </c:extLst>
          </c:dPt>
          <c:dPt>
            <c:idx val="5"/>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7-2E83-4F41-A747-AADE3B7B81BA}"/>
              </c:ext>
            </c:extLst>
          </c:dPt>
          <c:dPt>
            <c:idx val="6"/>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8-2E83-4F41-A747-AADE3B7B81BA}"/>
              </c:ext>
            </c:extLst>
          </c:dPt>
          <c:dPt>
            <c:idx val="7"/>
            <c:bubble3D val="0"/>
            <c:spPr>
              <a:solidFill>
                <a:srgbClr val="00B050"/>
              </a:solidFill>
              <a:ln w="19050">
                <a:solidFill>
                  <a:schemeClr val="lt1"/>
                </a:solidFill>
              </a:ln>
              <a:effectLst/>
            </c:spPr>
            <c:extLst>
              <c:ext xmlns:c16="http://schemas.microsoft.com/office/drawing/2014/chart" uri="{C3380CC4-5D6E-409C-BE32-E72D297353CC}">
                <c16:uniqueId val="{0000000A-2E83-4F41-A747-AADE3B7B81BA}"/>
              </c:ext>
            </c:extLst>
          </c:dPt>
          <c:cat>
            <c:strRef>
              <c:f>'OTJT breakdown &amp; Pie chart'!$L$2:$L$9</c:f>
              <c:strCache>
                <c:ptCount val="8"/>
                <c:pt idx="0">
                  <c:v>Campus Lectures (1 hour each)</c:v>
                </c:pt>
                <c:pt idx="1">
                  <c:v>Campus tutorial / seminar (1 hour each)</c:v>
                </c:pt>
                <c:pt idx="2">
                  <c:v>Portfolio / KSB workshops</c:v>
                </c:pt>
                <c:pt idx="3">
                  <c:v>On-line taught session (1 hour delivery)</c:v>
                </c:pt>
                <c:pt idx="4">
                  <c:v>Timetabled student led working </c:v>
                </c:pt>
                <c:pt idx="5">
                  <c:v>Project Based / Applied Learning to meet Module Assessment</c:v>
                </c:pt>
                <c:pt idx="6">
                  <c:v>Time during working day to focus on assessment preparation</c:v>
                </c:pt>
                <c:pt idx="7">
                  <c:v>Employer-led Training activities (including experiential and project based learning)</c:v>
                </c:pt>
              </c:strCache>
            </c:strRef>
          </c:cat>
          <c:val>
            <c:numRef>
              <c:f>'OTJT breakdown &amp; Pie chart'!$M$2:$M$9</c:f>
              <c:numCache>
                <c:formatCode>General</c:formatCode>
                <c:ptCount val="8"/>
                <c:pt idx="0">
                  <c:v>181</c:v>
                </c:pt>
                <c:pt idx="1">
                  <c:v>165.5</c:v>
                </c:pt>
                <c:pt idx="2">
                  <c:v>10</c:v>
                </c:pt>
                <c:pt idx="3">
                  <c:v>12</c:v>
                </c:pt>
                <c:pt idx="4">
                  <c:v>2</c:v>
                </c:pt>
                <c:pt idx="5">
                  <c:v>22</c:v>
                </c:pt>
                <c:pt idx="6">
                  <c:v>249.75</c:v>
                </c:pt>
                <c:pt idx="7">
                  <c:v>249.75</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44450</xdr:colOff>
      <xdr:row>14</xdr:row>
      <xdr:rowOff>486640</xdr:rowOff>
    </xdr:from>
    <xdr:to>
      <xdr:col>8</xdr:col>
      <xdr:colOff>600075</xdr:colOff>
      <xdr:row>40</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media/4273/st0331_chartered_surveyor_l6_ap_for_publication_26052020.pdf" TargetMode="External"/><Relationship Id="rId1" Type="http://schemas.openxmlformats.org/officeDocument/2006/relationships/hyperlink" Target="https://www.instituteforapprenticeships.org/apprenticeship-standards/chartered-surveyor-degree-v1-2"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Y55"/>
  <sheetViews>
    <sheetView tabSelected="1" topLeftCell="A22" zoomScale="50" zoomScaleNormal="50" workbookViewId="0">
      <selection activeCell="A19" sqref="A19:XFD19"/>
    </sheetView>
  </sheetViews>
  <sheetFormatPr defaultRowHeight="14.5" x14ac:dyDescent="0.35"/>
  <cols>
    <col min="2" max="2" width="4.81640625" customWidth="1"/>
    <col min="3" max="3" width="48.453125" customWidth="1"/>
    <col min="4" max="4" width="11.54296875" customWidth="1"/>
    <col min="5" max="5" width="13.54296875" customWidth="1"/>
    <col min="6" max="6" width="13.81640625" customWidth="1"/>
    <col min="7" max="7" width="15" customWidth="1"/>
    <col min="8" max="8" width="11.453125" customWidth="1"/>
    <col min="9" max="9" width="10.81640625" customWidth="1"/>
    <col min="10" max="18" width="7.453125" customWidth="1"/>
    <col min="19" max="21" width="44.26953125" customWidth="1"/>
    <col min="22" max="24" width="10.7265625" style="2" customWidth="1"/>
    <col min="25" max="27" width="9.453125" style="2" customWidth="1"/>
    <col min="28" max="28" width="8.54296875" style="2" customWidth="1"/>
    <col min="29" max="29" width="13.81640625" style="2" customWidth="1"/>
    <col min="30" max="30" width="8.54296875" style="2" customWidth="1"/>
    <col min="31" max="32" width="13.7265625" style="2" customWidth="1"/>
    <col min="33" max="33" width="20.54296875" style="2" customWidth="1"/>
    <col min="34" max="34" width="9.81640625" style="2" customWidth="1"/>
    <col min="35" max="36" width="10.7265625" style="2" customWidth="1"/>
    <col min="37" max="37" width="15.453125" style="2" customWidth="1"/>
    <col min="38" max="38" width="10.26953125" style="2" customWidth="1"/>
    <col min="39" max="39" width="13.54296875" style="2" customWidth="1"/>
    <col min="40" max="41" width="17" style="2" customWidth="1"/>
    <col min="42" max="43" width="18.453125" style="2" customWidth="1"/>
    <col min="44" max="44" width="27.1796875" style="2" customWidth="1"/>
    <col min="45" max="46" width="10.81640625" style="2" customWidth="1"/>
  </cols>
  <sheetData>
    <row r="1" spans="1:51" ht="16" customHeight="1" x14ac:dyDescent="0.35">
      <c r="A1" s="5"/>
      <c r="B1" s="5"/>
      <c r="C1" s="5"/>
      <c r="D1" s="5"/>
      <c r="E1" s="5"/>
      <c r="F1" s="5"/>
      <c r="G1" s="5"/>
      <c r="H1" s="5"/>
      <c r="I1" s="5"/>
      <c r="J1" s="5"/>
      <c r="K1" s="108"/>
      <c r="L1" s="108"/>
      <c r="M1" s="108"/>
      <c r="N1" s="108"/>
      <c r="O1" s="108"/>
      <c r="P1" s="108"/>
      <c r="Q1" s="108"/>
      <c r="R1" s="108"/>
      <c r="S1" s="108"/>
      <c r="T1" s="108"/>
      <c r="U1" s="108"/>
      <c r="V1" s="109"/>
      <c r="W1" s="109"/>
      <c r="X1" s="109"/>
      <c r="Y1" s="109"/>
      <c r="Z1" s="109"/>
      <c r="AA1" s="109"/>
      <c r="AB1" s="109"/>
      <c r="AC1" s="6"/>
      <c r="AD1" s="6"/>
      <c r="AE1" s="6"/>
      <c r="AF1" s="6"/>
      <c r="AG1" s="6"/>
      <c r="AH1" s="6"/>
      <c r="AI1" s="6"/>
      <c r="AJ1" s="6"/>
      <c r="AK1" s="6"/>
      <c r="AL1" s="6"/>
      <c r="AM1" s="6"/>
      <c r="AN1" s="6"/>
      <c r="AO1" s="6"/>
      <c r="AP1" s="6"/>
      <c r="AQ1" s="6"/>
      <c r="AR1" s="6"/>
      <c r="AS1" s="6"/>
      <c r="AT1" s="6"/>
      <c r="AU1" s="5"/>
      <c r="AV1" s="5"/>
      <c r="AW1" s="5"/>
      <c r="AX1" s="5"/>
      <c r="AY1" s="5"/>
    </row>
    <row r="2" spans="1:51" s="1" customFormat="1" ht="25.5" customHeight="1" x14ac:dyDescent="0.45">
      <c r="A2" s="7"/>
      <c r="B2" s="7"/>
      <c r="C2" s="13" t="s">
        <v>0</v>
      </c>
      <c r="D2" s="130" t="s">
        <v>1</v>
      </c>
      <c r="E2" s="130"/>
      <c r="F2" s="130"/>
      <c r="G2" s="130"/>
      <c r="H2" s="104" t="s">
        <v>2</v>
      </c>
      <c r="I2" s="105" t="s">
        <v>3</v>
      </c>
      <c r="J2" s="106"/>
      <c r="K2" s="110"/>
      <c r="L2" s="110"/>
      <c r="M2" s="110"/>
      <c r="N2" s="110"/>
      <c r="O2" s="110"/>
      <c r="P2" s="110"/>
      <c r="Q2" s="110"/>
      <c r="R2" s="110"/>
      <c r="S2" s="110"/>
      <c r="T2" s="110"/>
      <c r="U2" s="110"/>
      <c r="V2" s="110"/>
      <c r="W2" s="110"/>
      <c r="X2" s="110"/>
      <c r="Y2" s="110"/>
      <c r="Z2" s="110"/>
      <c r="AA2" s="110"/>
      <c r="AB2" s="111"/>
      <c r="AC2" s="7"/>
      <c r="AD2" s="7"/>
      <c r="AE2" s="7"/>
      <c r="AF2" s="7"/>
      <c r="AG2" s="7"/>
      <c r="AH2" s="7"/>
      <c r="AI2" s="7"/>
      <c r="AJ2" s="7"/>
      <c r="AK2" s="7"/>
      <c r="AL2" s="7"/>
      <c r="AM2" s="7"/>
      <c r="AN2" s="7"/>
      <c r="AO2" s="7"/>
      <c r="AP2" s="7"/>
      <c r="AQ2" s="7"/>
      <c r="AR2" s="7"/>
      <c r="AS2" s="7"/>
      <c r="AT2" s="7"/>
      <c r="AU2" s="7"/>
      <c r="AV2" s="7"/>
      <c r="AW2" s="7"/>
      <c r="AX2" s="7"/>
      <c r="AY2" s="7"/>
    </row>
    <row r="3" spans="1:51" s="1" customFormat="1" ht="25.5" customHeight="1" x14ac:dyDescent="0.45">
      <c r="A3" s="7"/>
      <c r="B3" s="7"/>
      <c r="C3" s="13"/>
      <c r="D3" s="130"/>
      <c r="E3" s="130"/>
      <c r="F3" s="130"/>
      <c r="G3" s="130"/>
      <c r="H3" s="104"/>
      <c r="I3" s="105" t="s">
        <v>4</v>
      </c>
      <c r="J3" s="107"/>
      <c r="K3" s="112"/>
      <c r="L3" s="112"/>
      <c r="M3" s="112"/>
      <c r="N3" s="112"/>
      <c r="O3" s="112"/>
      <c r="P3" s="112"/>
      <c r="Q3" s="112"/>
      <c r="R3" s="112"/>
      <c r="S3" s="112"/>
      <c r="T3" s="112"/>
      <c r="U3" s="112"/>
      <c r="V3" s="112"/>
      <c r="W3" s="112"/>
      <c r="X3" s="112"/>
      <c r="Y3" s="112"/>
      <c r="Z3" s="112"/>
      <c r="AA3" s="112"/>
      <c r="AB3" s="111"/>
      <c r="AC3" s="7"/>
      <c r="AD3" s="7"/>
      <c r="AE3" s="7"/>
      <c r="AF3" s="7"/>
      <c r="AG3" s="7"/>
      <c r="AH3" s="7"/>
      <c r="AI3" s="7"/>
      <c r="AJ3" s="7"/>
      <c r="AK3" s="7"/>
      <c r="AL3" s="7"/>
      <c r="AM3" s="7"/>
      <c r="AN3" s="7"/>
      <c r="AO3" s="7"/>
      <c r="AP3" s="7"/>
      <c r="AQ3" s="7"/>
      <c r="AR3" s="7"/>
      <c r="AS3" s="7"/>
      <c r="AT3" s="7"/>
      <c r="AU3" s="7"/>
      <c r="AV3" s="7"/>
      <c r="AW3" s="7"/>
      <c r="AX3" s="7"/>
      <c r="AY3" s="7"/>
    </row>
    <row r="4" spans="1:51" s="1" customFormat="1" ht="25.5" customHeight="1" x14ac:dyDescent="0.45">
      <c r="A4" s="7"/>
      <c r="B4" s="7"/>
      <c r="C4" s="13"/>
      <c r="D4" s="130"/>
      <c r="E4" s="130"/>
      <c r="F4" s="130"/>
      <c r="G4" s="130"/>
      <c r="H4" s="104" t="s">
        <v>5</v>
      </c>
      <c r="I4" s="133" t="s">
        <v>6</v>
      </c>
      <c r="J4" s="107"/>
      <c r="K4" s="112"/>
      <c r="L4" s="112"/>
      <c r="M4" s="112"/>
      <c r="N4" s="112"/>
      <c r="O4" s="112"/>
      <c r="P4" s="112"/>
      <c r="Q4" s="112"/>
      <c r="R4" s="112"/>
      <c r="S4" s="112"/>
      <c r="T4" s="112"/>
      <c r="U4" s="112"/>
      <c r="V4" s="112"/>
      <c r="W4" s="112"/>
      <c r="X4" s="112"/>
      <c r="Y4" s="112"/>
      <c r="Z4" s="112"/>
      <c r="AA4" s="112"/>
      <c r="AB4" s="111"/>
      <c r="AC4" s="7"/>
      <c r="AD4" s="7"/>
      <c r="AE4" s="7"/>
      <c r="AF4" s="7"/>
      <c r="AG4" s="7"/>
      <c r="AH4" s="7"/>
      <c r="AI4" s="7"/>
      <c r="AJ4" s="7"/>
      <c r="AK4" s="7"/>
      <c r="AL4" s="7"/>
      <c r="AM4" s="7"/>
      <c r="AN4" s="7"/>
      <c r="AO4" s="7"/>
      <c r="AP4" s="7"/>
      <c r="AQ4" s="7"/>
      <c r="AR4" s="7"/>
      <c r="AS4" s="7"/>
      <c r="AT4" s="7"/>
      <c r="AU4" s="7"/>
      <c r="AV4" s="7"/>
      <c r="AW4" s="7"/>
      <c r="AX4" s="7"/>
      <c r="AY4" s="7"/>
    </row>
    <row r="5" spans="1:51" s="1" customFormat="1" ht="25.5" customHeight="1" x14ac:dyDescent="0.45">
      <c r="A5" s="7"/>
      <c r="B5" s="7"/>
      <c r="C5" s="13"/>
      <c r="D5" s="130"/>
      <c r="E5" s="130"/>
      <c r="F5" s="130"/>
      <c r="G5" s="130"/>
      <c r="H5" s="104"/>
      <c r="I5" s="133"/>
      <c r="J5" s="107"/>
      <c r="K5" s="112"/>
      <c r="L5" s="112"/>
      <c r="M5" s="112"/>
      <c r="N5" s="112"/>
      <c r="O5" s="112"/>
      <c r="P5" s="112"/>
      <c r="Q5" s="112"/>
      <c r="R5" s="112"/>
      <c r="S5" s="112"/>
      <c r="T5" s="112"/>
      <c r="U5" s="112"/>
      <c r="V5" s="112"/>
      <c r="W5" s="112"/>
      <c r="X5" s="112"/>
      <c r="Y5" s="112"/>
      <c r="Z5" s="112"/>
      <c r="AA5" s="112"/>
      <c r="AB5" s="111"/>
      <c r="AC5" s="7"/>
      <c r="AD5" s="7"/>
      <c r="AE5" s="7"/>
      <c r="AF5" s="7"/>
      <c r="AG5" s="7"/>
      <c r="AH5" s="7"/>
      <c r="AI5" s="7"/>
      <c r="AJ5" s="7"/>
      <c r="AK5" s="7"/>
      <c r="AL5" s="7"/>
      <c r="AM5" s="7"/>
      <c r="AN5" s="7"/>
      <c r="AO5" s="7"/>
      <c r="AP5" s="7"/>
      <c r="AQ5" s="7"/>
      <c r="AR5" s="7"/>
      <c r="AS5" s="7"/>
      <c r="AT5" s="7"/>
      <c r="AU5" s="7"/>
      <c r="AV5" s="7"/>
      <c r="AW5" s="7"/>
      <c r="AX5" s="7"/>
      <c r="AY5" s="7"/>
    </row>
    <row r="6" spans="1:51" s="7" customFormat="1" ht="25.5" customHeight="1" x14ac:dyDescent="0.45">
      <c r="C6" s="13"/>
      <c r="D6" s="130"/>
      <c r="E6" s="130"/>
      <c r="F6" s="130"/>
      <c r="G6" s="130"/>
      <c r="H6" s="13"/>
      <c r="I6" s="15"/>
      <c r="J6" s="15"/>
      <c r="K6" s="112"/>
      <c r="L6" s="112"/>
      <c r="M6" s="112"/>
      <c r="N6" s="112"/>
      <c r="O6" s="112"/>
      <c r="P6" s="112"/>
      <c r="Q6" s="112"/>
      <c r="R6" s="112"/>
      <c r="S6" s="112"/>
      <c r="T6" s="112"/>
      <c r="U6" s="112"/>
      <c r="V6" s="112"/>
      <c r="W6" s="112"/>
      <c r="X6" s="112"/>
      <c r="Y6" s="112"/>
      <c r="Z6" s="112"/>
      <c r="AA6" s="112"/>
      <c r="AB6" s="111"/>
    </row>
    <row r="7" spans="1:51" s="1" customFormat="1" ht="25.5" customHeight="1" x14ac:dyDescent="0.45">
      <c r="A7" s="7"/>
      <c r="B7" s="7"/>
      <c r="C7" s="13" t="s">
        <v>7</v>
      </c>
      <c r="D7" s="14"/>
      <c r="E7" s="14"/>
      <c r="F7" s="14"/>
      <c r="G7" s="34"/>
      <c r="H7" s="116"/>
      <c r="I7" s="117" t="s">
        <v>8</v>
      </c>
      <c r="J7" s="112"/>
      <c r="K7" s="112"/>
      <c r="L7" s="112"/>
      <c r="M7" s="112"/>
      <c r="N7" s="15"/>
      <c r="O7" s="15"/>
      <c r="P7" s="15"/>
      <c r="Q7" s="15"/>
      <c r="R7" s="15"/>
      <c r="S7" s="15"/>
      <c r="T7" s="15"/>
      <c r="U7" s="15"/>
      <c r="V7" s="15"/>
      <c r="W7" s="112"/>
      <c r="X7" s="112"/>
      <c r="Y7" s="112"/>
      <c r="Z7" s="112"/>
      <c r="AA7" s="112"/>
      <c r="AB7" s="7"/>
      <c r="AC7" s="7"/>
      <c r="AD7" s="7"/>
      <c r="AE7" s="7"/>
      <c r="AF7" s="7"/>
      <c r="AG7" s="7"/>
      <c r="AH7" s="7"/>
      <c r="AI7" s="7"/>
      <c r="AJ7" s="7"/>
      <c r="AK7" s="7"/>
      <c r="AL7" s="7"/>
      <c r="AM7" s="7"/>
      <c r="AN7" s="7"/>
      <c r="AO7" s="7"/>
      <c r="AP7" s="7"/>
      <c r="AQ7" s="7"/>
      <c r="AR7" s="7"/>
      <c r="AS7" s="7"/>
      <c r="AT7" s="7"/>
      <c r="AU7" s="7"/>
      <c r="AV7" s="7"/>
      <c r="AW7" s="7"/>
      <c r="AX7" s="7"/>
      <c r="AY7" s="7"/>
    </row>
    <row r="8" spans="1:51" ht="25.5" customHeight="1" x14ac:dyDescent="0.45">
      <c r="A8" s="5"/>
      <c r="B8" s="5"/>
      <c r="C8" s="14"/>
      <c r="D8" s="14"/>
      <c r="E8" s="14"/>
      <c r="F8" s="14"/>
      <c r="G8" s="14"/>
      <c r="H8" s="14"/>
      <c r="I8" s="15"/>
      <c r="J8" s="15"/>
      <c r="K8" s="15"/>
      <c r="L8" s="15"/>
      <c r="M8" s="15"/>
      <c r="N8" s="15"/>
      <c r="O8" s="15"/>
      <c r="P8" s="15"/>
      <c r="Q8" s="15"/>
      <c r="R8" s="15"/>
      <c r="S8" s="134" t="s">
        <v>9</v>
      </c>
      <c r="T8" s="134"/>
      <c r="U8" s="134"/>
      <c r="V8" s="115"/>
      <c r="W8" s="112"/>
      <c r="X8" s="112"/>
      <c r="Y8" s="112"/>
      <c r="Z8" s="112"/>
      <c r="AA8" s="112"/>
      <c r="AB8" s="6"/>
      <c r="AC8" s="141" t="s">
        <v>10</v>
      </c>
      <c r="AD8" s="142"/>
      <c r="AE8" s="142"/>
      <c r="AF8" s="142"/>
      <c r="AG8" s="142"/>
      <c r="AH8" s="142"/>
      <c r="AI8" s="142"/>
      <c r="AJ8" s="142"/>
      <c r="AK8" s="142"/>
      <c r="AL8" s="143"/>
      <c r="AM8" s="6"/>
      <c r="AN8" s="6"/>
      <c r="AO8" s="6"/>
      <c r="AP8" s="6"/>
      <c r="AQ8" s="6"/>
      <c r="AR8" s="6"/>
      <c r="AS8" s="6"/>
      <c r="AT8" s="6"/>
      <c r="AU8" s="5"/>
      <c r="AV8" s="5"/>
      <c r="AW8" s="5"/>
      <c r="AX8" s="5"/>
      <c r="AY8" s="5"/>
    </row>
    <row r="9" spans="1:51" ht="25.5" customHeight="1" x14ac:dyDescent="0.45">
      <c r="A9" s="5"/>
      <c r="B9" s="5"/>
      <c r="C9" s="13" t="s">
        <v>11</v>
      </c>
      <c r="D9" s="13"/>
      <c r="E9" s="13"/>
      <c r="F9" s="13"/>
      <c r="G9" s="13"/>
      <c r="H9" s="113"/>
      <c r="I9" s="112" t="s">
        <v>12</v>
      </c>
      <c r="J9" s="112"/>
      <c r="K9" s="112"/>
      <c r="L9" s="112"/>
      <c r="M9" s="112"/>
      <c r="N9" s="112"/>
      <c r="O9" s="112"/>
      <c r="P9" s="112"/>
      <c r="Q9" s="112"/>
      <c r="R9" s="112"/>
      <c r="S9" s="134"/>
      <c r="T9" s="134"/>
      <c r="U9" s="134"/>
      <c r="V9" s="115"/>
      <c r="W9" s="112"/>
      <c r="X9" s="112"/>
      <c r="Y9" s="112"/>
      <c r="Z9" s="112"/>
      <c r="AA9" s="112"/>
      <c r="AB9" s="6"/>
      <c r="AC9" s="144" t="s">
        <v>13</v>
      </c>
      <c r="AD9" s="145"/>
      <c r="AE9" s="145"/>
      <c r="AF9" s="145"/>
      <c r="AG9" s="145"/>
      <c r="AH9" s="145"/>
      <c r="AI9" s="145"/>
      <c r="AJ9" s="145"/>
      <c r="AK9" s="145"/>
      <c r="AL9" s="146"/>
      <c r="AM9" s="6"/>
      <c r="AN9" s="6"/>
      <c r="AO9" s="6"/>
      <c r="AP9" s="6"/>
      <c r="AQ9" s="6"/>
      <c r="AR9" s="6"/>
      <c r="AS9" s="6"/>
      <c r="AT9" s="6"/>
      <c r="AU9" s="5"/>
      <c r="AV9" s="5"/>
      <c r="AW9" s="5"/>
      <c r="AX9" s="5"/>
      <c r="AY9" s="5"/>
    </row>
    <row r="10" spans="1:51" ht="25.5" customHeight="1" x14ac:dyDescent="0.45">
      <c r="A10" s="5"/>
      <c r="B10" s="5"/>
      <c r="C10" s="14"/>
      <c r="D10" s="14"/>
      <c r="E10" s="14"/>
      <c r="F10" s="14"/>
      <c r="G10" s="14"/>
      <c r="H10" s="114"/>
      <c r="I10" s="112"/>
      <c r="J10" s="112"/>
      <c r="K10" s="112"/>
      <c r="L10" s="112"/>
      <c r="M10" s="112"/>
      <c r="N10" s="112"/>
      <c r="O10" s="112"/>
      <c r="P10" s="112"/>
      <c r="Q10" s="112"/>
      <c r="R10" s="112"/>
      <c r="S10" s="134"/>
      <c r="T10" s="134"/>
      <c r="U10" s="134"/>
      <c r="V10" s="115"/>
      <c r="W10" s="112"/>
      <c r="X10" s="112"/>
      <c r="Y10" s="112"/>
      <c r="Z10" s="112"/>
      <c r="AA10" s="112"/>
      <c r="AB10" s="6"/>
      <c r="AC10" s="135" t="s">
        <v>14</v>
      </c>
      <c r="AD10" s="136"/>
      <c r="AE10" s="136"/>
      <c r="AF10" s="136"/>
      <c r="AG10" s="136"/>
      <c r="AH10" s="136"/>
      <c r="AI10" s="136"/>
      <c r="AJ10" s="136"/>
      <c r="AK10" s="136"/>
      <c r="AL10" s="137"/>
      <c r="AM10" s="6"/>
      <c r="AN10" s="6"/>
      <c r="AO10" s="6"/>
      <c r="AP10" s="6"/>
      <c r="AQ10" s="6"/>
      <c r="AR10" s="6"/>
      <c r="AS10" s="6"/>
      <c r="AT10" s="6"/>
      <c r="AU10" s="5"/>
      <c r="AV10" s="5"/>
      <c r="AW10" s="5"/>
      <c r="AX10" s="5"/>
      <c r="AY10" s="5"/>
    </row>
    <row r="11" spans="1:51" ht="25.5" customHeight="1" x14ac:dyDescent="0.45">
      <c r="A11" s="5"/>
      <c r="B11" s="5"/>
      <c r="C11" s="14"/>
      <c r="D11" s="14"/>
      <c r="E11" s="14"/>
      <c r="F11" s="14"/>
      <c r="G11" s="14"/>
      <c r="H11" s="14"/>
      <c r="I11" s="15"/>
      <c r="J11" s="15"/>
      <c r="K11" s="15"/>
      <c r="L11" s="15"/>
      <c r="M11" s="15"/>
      <c r="N11" s="15"/>
      <c r="O11" s="15"/>
      <c r="P11" s="15"/>
      <c r="Q11" s="15"/>
      <c r="R11" s="15"/>
      <c r="S11" s="134"/>
      <c r="T11" s="134"/>
      <c r="U11" s="134"/>
      <c r="V11" s="115"/>
      <c r="W11" s="112"/>
      <c r="X11" s="112"/>
      <c r="Y11" s="112"/>
      <c r="Z11" s="112"/>
      <c r="AA11" s="112"/>
      <c r="AB11" s="6"/>
      <c r="AC11" s="147" t="s">
        <v>15</v>
      </c>
      <c r="AD11" s="148"/>
      <c r="AE11" s="148"/>
      <c r="AF11" s="148"/>
      <c r="AG11" s="148"/>
      <c r="AH11" s="148"/>
      <c r="AI11" s="148"/>
      <c r="AJ11" s="148"/>
      <c r="AK11" s="148"/>
      <c r="AL11" s="149"/>
      <c r="AM11" s="6"/>
      <c r="AN11" s="6"/>
      <c r="AO11" s="6"/>
      <c r="AP11" s="6"/>
      <c r="AQ11" s="6"/>
      <c r="AR11" s="6"/>
      <c r="AS11" s="6"/>
      <c r="AT11" s="6"/>
      <c r="AU11" s="5"/>
      <c r="AV11" s="5"/>
      <c r="AW11" s="5"/>
      <c r="AX11" s="5"/>
      <c r="AY11" s="5"/>
    </row>
    <row r="12" spans="1:51" ht="25.5" customHeight="1" x14ac:dyDescent="0.45">
      <c r="A12" s="5"/>
      <c r="B12" s="5"/>
      <c r="C12" s="14" t="s">
        <v>16</v>
      </c>
      <c r="D12" s="14"/>
      <c r="E12" s="14"/>
      <c r="F12" s="14"/>
      <c r="G12" s="157"/>
      <c r="H12" s="158"/>
      <c r="I12" s="59">
        <v>36</v>
      </c>
      <c r="J12" s="37" t="s">
        <v>17</v>
      </c>
      <c r="K12" s="15"/>
      <c r="L12" s="15"/>
      <c r="M12" s="15"/>
      <c r="N12" s="15"/>
      <c r="O12" s="15"/>
      <c r="P12" s="15"/>
      <c r="Q12" s="15"/>
      <c r="R12" s="15"/>
      <c r="S12" s="134"/>
      <c r="T12" s="134"/>
      <c r="U12" s="134"/>
      <c r="V12" s="115"/>
      <c r="W12" s="112"/>
      <c r="X12" s="112"/>
      <c r="Y12" s="112"/>
      <c r="Z12" s="112"/>
      <c r="AA12" s="112"/>
      <c r="AB12" s="15"/>
      <c r="AC12" s="15"/>
      <c r="AD12" s="15"/>
      <c r="AE12" s="15"/>
      <c r="AF12" s="15"/>
      <c r="AG12" s="15"/>
      <c r="AH12" s="15"/>
      <c r="AI12" s="15"/>
      <c r="AJ12" s="15"/>
      <c r="AK12" s="15"/>
      <c r="AL12" s="15"/>
      <c r="AM12" s="15"/>
      <c r="AN12" s="15"/>
      <c r="AO12" s="15"/>
      <c r="AP12" s="6"/>
      <c r="AQ12" s="6"/>
      <c r="AR12" s="6"/>
      <c r="AS12" s="6"/>
      <c r="AT12" s="6"/>
      <c r="AU12" s="5"/>
      <c r="AV12" s="5"/>
      <c r="AW12" s="5"/>
      <c r="AX12" s="5"/>
      <c r="AY12" s="5"/>
    </row>
    <row r="13" spans="1:51" ht="25.5" customHeight="1" x14ac:dyDescent="0.45">
      <c r="A13" s="5"/>
      <c r="B13" s="5"/>
      <c r="C13" s="14" t="s">
        <v>18</v>
      </c>
      <c r="D13" s="14"/>
      <c r="E13" s="14"/>
      <c r="F13" s="14"/>
      <c r="G13" s="14"/>
      <c r="H13" s="14"/>
      <c r="I13" s="34">
        <f>46.4*6*I12/12</f>
        <v>835.19999999999993</v>
      </c>
      <c r="J13" s="14"/>
      <c r="K13" s="29"/>
      <c r="L13" s="29"/>
      <c r="M13" s="29"/>
      <c r="N13" s="29"/>
      <c r="O13" s="29"/>
      <c r="P13" s="29"/>
      <c r="Q13" s="29"/>
      <c r="R13" s="29"/>
      <c r="S13" s="134"/>
      <c r="T13" s="134"/>
      <c r="U13" s="134"/>
      <c r="V13" s="115"/>
      <c r="W13" s="112"/>
      <c r="X13" s="112"/>
      <c r="Y13" s="112"/>
      <c r="Z13" s="112"/>
      <c r="AA13" s="112"/>
      <c r="AB13" s="6"/>
      <c r="AC13" s="6"/>
      <c r="AD13" s="6"/>
      <c r="AE13" s="6"/>
      <c r="AF13" s="6"/>
      <c r="AG13" s="6"/>
      <c r="AH13" s="6"/>
      <c r="AI13" s="6"/>
      <c r="AJ13" s="6"/>
      <c r="AK13" s="6"/>
      <c r="AL13" s="6"/>
      <c r="AM13" s="6"/>
      <c r="AN13" s="6"/>
      <c r="AO13" s="6"/>
      <c r="AP13" s="6"/>
      <c r="AQ13" s="6"/>
      <c r="AR13" s="6"/>
      <c r="AS13" s="6"/>
      <c r="AT13" s="6"/>
      <c r="AU13" s="5"/>
      <c r="AV13" s="5"/>
      <c r="AW13" s="5"/>
      <c r="AX13" s="5"/>
      <c r="AY13" s="5"/>
    </row>
    <row r="14" spans="1:51" ht="25.5" customHeight="1" x14ac:dyDescent="0.45">
      <c r="A14" s="5"/>
      <c r="B14" s="5"/>
      <c r="C14" s="14" t="s">
        <v>19</v>
      </c>
      <c r="D14" s="14"/>
      <c r="E14" s="14"/>
      <c r="F14" s="14"/>
      <c r="G14" s="14"/>
      <c r="H14" s="14"/>
      <c r="I14" s="118">
        <f>I30</f>
        <v>835.2</v>
      </c>
      <c r="J14" s="37" t="s">
        <v>20</v>
      </c>
      <c r="K14" s="29"/>
      <c r="L14" s="29"/>
      <c r="M14" s="29"/>
      <c r="N14" s="29"/>
      <c r="O14" s="29"/>
      <c r="P14" s="29"/>
      <c r="Q14" s="29"/>
      <c r="R14" s="29"/>
      <c r="S14" s="7"/>
      <c r="T14" s="7"/>
      <c r="U14" s="7"/>
      <c r="V14" s="7"/>
      <c r="W14" s="112"/>
      <c r="X14" s="112"/>
      <c r="Y14" s="112"/>
      <c r="Z14" s="112"/>
      <c r="AA14" s="112"/>
      <c r="AB14" s="6"/>
      <c r="AC14" s="6"/>
      <c r="AD14" s="6"/>
      <c r="AE14" s="6"/>
      <c r="AF14" s="6"/>
      <c r="AG14" s="6"/>
      <c r="AH14" s="6"/>
      <c r="AI14" s="6"/>
      <c r="AJ14" s="6"/>
      <c r="AK14" s="6"/>
      <c r="AL14" s="6"/>
      <c r="AM14" s="6"/>
      <c r="AN14" s="6"/>
      <c r="AO14" s="6"/>
      <c r="AP14" s="6"/>
      <c r="AQ14" s="6"/>
      <c r="AR14" s="6"/>
      <c r="AS14" s="6"/>
      <c r="AT14" s="6"/>
      <c r="AU14" s="5"/>
      <c r="AV14" s="5"/>
      <c r="AW14" s="5"/>
      <c r="AX14" s="5"/>
      <c r="AY14" s="5"/>
    </row>
    <row r="15" spans="1:51" ht="21" customHeight="1" x14ac:dyDescent="0.35">
      <c r="A15" s="5"/>
      <c r="B15" s="5"/>
      <c r="C15" s="5"/>
      <c r="D15" s="5"/>
      <c r="E15" s="5"/>
      <c r="F15" s="5"/>
      <c r="G15" s="5"/>
      <c r="H15" s="5"/>
      <c r="I15" s="5"/>
      <c r="J15" s="5"/>
      <c r="K15" s="5"/>
      <c r="L15" s="5"/>
      <c r="M15" s="5"/>
      <c r="N15" s="5"/>
      <c r="O15" s="5"/>
      <c r="P15" s="5"/>
      <c r="Q15" s="5"/>
      <c r="R15" s="5"/>
      <c r="S15" s="5"/>
      <c r="T15" s="5"/>
      <c r="U15" s="5"/>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5"/>
      <c r="AV15" s="5"/>
      <c r="AW15" s="5"/>
      <c r="AX15" s="5"/>
      <c r="AY15" s="5"/>
    </row>
    <row r="16" spans="1:51" x14ac:dyDescent="0.35">
      <c r="A16" s="5"/>
      <c r="B16" s="5"/>
      <c r="C16" s="5"/>
      <c r="D16" s="5"/>
      <c r="E16" s="5"/>
      <c r="F16" s="5"/>
      <c r="G16" s="5"/>
      <c r="H16" s="5"/>
      <c r="I16" s="5"/>
      <c r="J16" s="5"/>
      <c r="K16" s="5"/>
      <c r="L16" s="5"/>
      <c r="M16" s="5"/>
      <c r="N16" s="5"/>
      <c r="O16" s="5"/>
      <c r="P16" s="5"/>
      <c r="Q16" s="5"/>
      <c r="R16" s="5"/>
      <c r="S16" s="5"/>
      <c r="T16" s="5"/>
      <c r="U16" s="5"/>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5"/>
      <c r="AV16" s="5"/>
      <c r="AW16" s="5"/>
      <c r="AX16" s="5"/>
      <c r="AY16" s="5"/>
    </row>
    <row r="17" spans="1:51" ht="377.5" customHeight="1" x14ac:dyDescent="0.35">
      <c r="A17" s="5"/>
      <c r="B17" s="5"/>
      <c r="C17" s="38" t="s">
        <v>21</v>
      </c>
      <c r="D17" s="17" t="s">
        <v>22</v>
      </c>
      <c r="E17" s="30" t="s">
        <v>23</v>
      </c>
      <c r="F17" s="30" t="s">
        <v>24</v>
      </c>
      <c r="G17" s="30" t="s">
        <v>25</v>
      </c>
      <c r="H17" s="32" t="s">
        <v>26</v>
      </c>
      <c r="I17" s="32" t="s">
        <v>27</v>
      </c>
      <c r="J17" s="28" t="s">
        <v>28</v>
      </c>
      <c r="K17" s="28" t="s">
        <v>29</v>
      </c>
      <c r="L17" s="28" t="s">
        <v>30</v>
      </c>
      <c r="M17" s="28" t="s">
        <v>31</v>
      </c>
      <c r="N17" s="31" t="s">
        <v>32</v>
      </c>
      <c r="O17" s="31" t="s">
        <v>33</v>
      </c>
      <c r="P17" s="33" t="s">
        <v>34</v>
      </c>
      <c r="Q17" s="33" t="s">
        <v>35</v>
      </c>
      <c r="R17" s="33" t="s">
        <v>36</v>
      </c>
      <c r="S17" s="138" t="s">
        <v>37</v>
      </c>
      <c r="T17" s="139"/>
      <c r="U17" s="140"/>
      <c r="V17" s="90" t="s">
        <v>38</v>
      </c>
      <c r="W17" s="90" t="s">
        <v>39</v>
      </c>
      <c r="X17" s="90" t="s">
        <v>40</v>
      </c>
      <c r="Y17" s="90" t="s">
        <v>41</v>
      </c>
      <c r="Z17" s="90" t="s">
        <v>42</v>
      </c>
      <c r="AA17" s="90" t="s">
        <v>43</v>
      </c>
      <c r="AB17" s="90" t="s">
        <v>44</v>
      </c>
      <c r="AC17" s="90" t="s">
        <v>45</v>
      </c>
      <c r="AD17" s="90" t="s">
        <v>46</v>
      </c>
      <c r="AE17" s="90" t="s">
        <v>47</v>
      </c>
      <c r="AF17" s="90" t="s">
        <v>48</v>
      </c>
      <c r="AG17" s="90" t="s">
        <v>49</v>
      </c>
      <c r="AH17" s="90" t="s">
        <v>50</v>
      </c>
      <c r="AI17" s="90" t="s">
        <v>51</v>
      </c>
      <c r="AJ17" s="90" t="s">
        <v>52</v>
      </c>
      <c r="AK17" s="90" t="s">
        <v>53</v>
      </c>
      <c r="AL17" s="90" t="s">
        <v>54</v>
      </c>
      <c r="AM17" s="90" t="s">
        <v>55</v>
      </c>
      <c r="AN17" s="90" t="s">
        <v>56</v>
      </c>
      <c r="AO17" s="90" t="s">
        <v>57</v>
      </c>
      <c r="AP17" s="90" t="s">
        <v>58</v>
      </c>
      <c r="AQ17" s="90" t="s">
        <v>59</v>
      </c>
      <c r="AR17" s="90" t="s">
        <v>60</v>
      </c>
      <c r="AS17" s="90" t="s">
        <v>61</v>
      </c>
      <c r="AT17" s="90" t="s">
        <v>62</v>
      </c>
      <c r="AU17" s="5"/>
      <c r="AV17" s="5"/>
      <c r="AW17" s="5"/>
      <c r="AX17" s="5"/>
      <c r="AY17" s="5"/>
    </row>
    <row r="18" spans="1:51" ht="23.5" customHeight="1" x14ac:dyDescent="0.35">
      <c r="A18" s="5"/>
      <c r="B18" s="5"/>
      <c r="C18" s="8"/>
      <c r="D18" s="16"/>
      <c r="E18" s="16"/>
      <c r="F18" s="16"/>
      <c r="G18" s="16"/>
      <c r="H18" s="16"/>
      <c r="I18" s="9"/>
      <c r="J18" s="9"/>
      <c r="K18" s="9"/>
      <c r="L18" s="9"/>
      <c r="M18" s="9"/>
      <c r="N18" s="9"/>
      <c r="O18" s="9"/>
      <c r="P18" s="9"/>
      <c r="Q18" s="9"/>
      <c r="R18" s="9"/>
      <c r="S18" s="57" t="s">
        <v>63</v>
      </c>
      <c r="T18" s="58" t="s">
        <v>64</v>
      </c>
      <c r="U18" s="58" t="s">
        <v>65</v>
      </c>
      <c r="V18" s="10"/>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5"/>
      <c r="AV18" s="5"/>
      <c r="AW18" s="5"/>
      <c r="AX18" s="5"/>
      <c r="AY18" s="5"/>
    </row>
    <row r="19" spans="1:51" ht="198" customHeight="1" x14ac:dyDescent="0.35">
      <c r="A19" s="5"/>
      <c r="B19" s="131" t="s">
        <v>66</v>
      </c>
      <c r="C19" s="95" t="s">
        <v>67</v>
      </c>
      <c r="D19" s="20">
        <v>20</v>
      </c>
      <c r="E19" s="20">
        <v>1</v>
      </c>
      <c r="F19" s="20">
        <v>9</v>
      </c>
      <c r="G19" s="20"/>
      <c r="H19" s="20">
        <v>0</v>
      </c>
      <c r="I19" s="119">
        <f>(($D19/(SUM($D$19:$D$30)))*($I$13))-H19</f>
        <v>69.599999999999994</v>
      </c>
      <c r="J19" s="98">
        <v>22</v>
      </c>
      <c r="K19" s="98">
        <v>21</v>
      </c>
      <c r="L19" s="98"/>
      <c r="M19" s="98"/>
      <c r="N19" s="98"/>
      <c r="O19" s="98"/>
      <c r="P19" s="98"/>
      <c r="Q19" s="98">
        <f>(I19-(SUM(J19:P19)))/2</f>
        <v>13.299999999999997</v>
      </c>
      <c r="R19" s="120">
        <f>(I19-(SUM(J19:P19)))/2</f>
        <v>13.299999999999997</v>
      </c>
      <c r="S19" s="51" t="s">
        <v>68</v>
      </c>
      <c r="T19" s="51" t="s">
        <v>69</v>
      </c>
      <c r="U19" s="92" t="s">
        <v>70</v>
      </c>
      <c r="V19" s="97"/>
      <c r="W19" s="102"/>
      <c r="X19" s="101"/>
      <c r="Y19" s="102"/>
      <c r="Z19" s="91"/>
      <c r="AA19" s="91"/>
      <c r="AB19" s="91"/>
      <c r="AC19" s="102"/>
      <c r="AD19" s="97"/>
      <c r="AE19" s="97"/>
      <c r="AF19" s="91"/>
      <c r="AG19" s="91"/>
      <c r="AH19" s="91"/>
      <c r="AI19" s="102"/>
      <c r="AJ19" s="91"/>
      <c r="AK19" s="97"/>
      <c r="AL19" s="97"/>
      <c r="AM19" s="97"/>
      <c r="AN19" s="91"/>
      <c r="AO19" s="91"/>
      <c r="AP19" s="97"/>
      <c r="AQ19" s="97"/>
      <c r="AR19" s="97"/>
      <c r="AS19" s="97"/>
      <c r="AT19" s="97"/>
      <c r="AU19" s="5"/>
      <c r="AV19" s="5"/>
      <c r="AW19" s="5"/>
      <c r="AX19" s="5"/>
      <c r="AY19" s="5"/>
    </row>
    <row r="20" spans="1:51" ht="187" customHeight="1" x14ac:dyDescent="0.35">
      <c r="A20" s="5"/>
      <c r="B20" s="131"/>
      <c r="C20" s="95" t="s">
        <v>71</v>
      </c>
      <c r="D20" s="20">
        <v>20</v>
      </c>
      <c r="E20" s="20">
        <v>1</v>
      </c>
      <c r="F20" s="20">
        <v>9</v>
      </c>
      <c r="G20" s="20"/>
      <c r="H20" s="20">
        <v>0</v>
      </c>
      <c r="I20" s="119">
        <f>(($D20/(SUM($D$19:$D$30)))*($I$13))-H20</f>
        <v>69.599999999999994</v>
      </c>
      <c r="J20" s="98">
        <v>0</v>
      </c>
      <c r="K20" s="98">
        <v>19</v>
      </c>
      <c r="L20" s="98">
        <v>10</v>
      </c>
      <c r="M20" s="98">
        <v>12</v>
      </c>
      <c r="N20" s="98">
        <v>2</v>
      </c>
      <c r="O20" s="98"/>
      <c r="P20" s="98"/>
      <c r="Q20" s="98">
        <f>(I20-(SUM(J20:P20)))/2</f>
        <v>13.299999999999997</v>
      </c>
      <c r="R20" s="120">
        <f>(I20-(SUM(J20:P20)))/2</f>
        <v>13.299999999999997</v>
      </c>
      <c r="S20" s="53" t="s">
        <v>72</v>
      </c>
      <c r="T20" s="54" t="s">
        <v>73</v>
      </c>
      <c r="U20" s="93" t="s">
        <v>74</v>
      </c>
      <c r="V20" s="91"/>
      <c r="W20" s="102"/>
      <c r="X20" s="102"/>
      <c r="Y20" s="103"/>
      <c r="Z20" s="102"/>
      <c r="AA20" s="91"/>
      <c r="AB20" s="91"/>
      <c r="AC20" s="97"/>
      <c r="AD20" s="91"/>
      <c r="AE20" s="91"/>
      <c r="AF20" s="91"/>
      <c r="AG20" s="91"/>
      <c r="AH20" s="91"/>
      <c r="AI20" s="97"/>
      <c r="AJ20" s="91"/>
      <c r="AK20" s="91"/>
      <c r="AL20" s="91"/>
      <c r="AM20" s="91"/>
      <c r="AN20" s="91"/>
      <c r="AO20" s="91"/>
      <c r="AP20" s="102"/>
      <c r="AQ20" s="102"/>
      <c r="AR20" s="102"/>
      <c r="AS20" s="102"/>
      <c r="AT20" s="102"/>
      <c r="AU20" s="5"/>
      <c r="AV20" s="5"/>
      <c r="AW20" s="5"/>
      <c r="AX20" s="5"/>
      <c r="AY20" s="5"/>
    </row>
    <row r="21" spans="1:51" ht="130" customHeight="1" x14ac:dyDescent="0.35">
      <c r="A21" s="5"/>
      <c r="B21" s="131"/>
      <c r="C21" s="95" t="s">
        <v>75</v>
      </c>
      <c r="D21" s="20">
        <v>20</v>
      </c>
      <c r="E21" s="20">
        <v>1</v>
      </c>
      <c r="F21" s="20">
        <v>9</v>
      </c>
      <c r="G21" s="20"/>
      <c r="H21" s="20">
        <v>0</v>
      </c>
      <c r="I21" s="119">
        <f>(($D21/(SUM($D$19:$D$30)))*($I$13))-H21</f>
        <v>69.599999999999994</v>
      </c>
      <c r="J21" s="98">
        <v>22</v>
      </c>
      <c r="K21" s="98">
        <v>13.5</v>
      </c>
      <c r="L21" s="98"/>
      <c r="M21" s="98"/>
      <c r="N21" s="98"/>
      <c r="O21" s="98"/>
      <c r="P21" s="98"/>
      <c r="Q21" s="98">
        <f>(I21-(SUM(J21:P21)))/2</f>
        <v>17.049999999999997</v>
      </c>
      <c r="R21" s="120">
        <f>(I21-(SUM(J21:P21)))/2</f>
        <v>17.049999999999997</v>
      </c>
      <c r="S21" s="53" t="s">
        <v>76</v>
      </c>
      <c r="T21" s="54" t="s">
        <v>77</v>
      </c>
      <c r="U21" s="93" t="s">
        <v>78</v>
      </c>
      <c r="V21" s="91"/>
      <c r="W21" s="91"/>
      <c r="X21" s="91"/>
      <c r="Y21" s="91"/>
      <c r="Z21" s="91"/>
      <c r="AA21" s="91"/>
      <c r="AB21" s="102"/>
      <c r="AC21" s="91"/>
      <c r="AD21" s="91"/>
      <c r="AE21" s="91"/>
      <c r="AF21" s="97"/>
      <c r="AG21" s="97"/>
      <c r="AH21" s="91"/>
      <c r="AI21" s="91"/>
      <c r="AJ21" s="102"/>
      <c r="AK21" s="91"/>
      <c r="AL21" s="91"/>
      <c r="AM21" s="91"/>
      <c r="AN21" s="97"/>
      <c r="AO21" s="102"/>
      <c r="AP21" s="91"/>
      <c r="AQ21" s="91"/>
      <c r="AR21" s="91"/>
      <c r="AS21" s="91"/>
      <c r="AT21" s="91"/>
      <c r="AU21" s="5"/>
      <c r="AV21" s="5"/>
      <c r="AW21" s="5"/>
      <c r="AX21" s="5"/>
      <c r="AY21" s="5"/>
    </row>
    <row r="22" spans="1:51" ht="168" customHeight="1" x14ac:dyDescent="0.35">
      <c r="A22" s="5"/>
      <c r="B22" s="131"/>
      <c r="C22" s="95" t="s">
        <v>79</v>
      </c>
      <c r="D22" s="20">
        <v>20</v>
      </c>
      <c r="E22" s="20">
        <v>1</v>
      </c>
      <c r="F22" s="20">
        <v>9</v>
      </c>
      <c r="G22" s="20"/>
      <c r="H22" s="20">
        <v>0</v>
      </c>
      <c r="I22" s="119">
        <f>(($D22/(SUM($D$19:$D$30)))*($I$13))-H22</f>
        <v>69.599999999999994</v>
      </c>
      <c r="J22" s="98">
        <v>22</v>
      </c>
      <c r="K22" s="98">
        <v>11</v>
      </c>
      <c r="L22" s="98"/>
      <c r="M22" s="98"/>
      <c r="N22" s="98"/>
      <c r="O22" s="98"/>
      <c r="P22" s="98"/>
      <c r="Q22" s="98">
        <v>42.7</v>
      </c>
      <c r="R22" s="120">
        <v>42.7</v>
      </c>
      <c r="S22" s="53" t="s">
        <v>80</v>
      </c>
      <c r="T22" s="54" t="s">
        <v>81</v>
      </c>
      <c r="U22" s="93" t="s">
        <v>82</v>
      </c>
      <c r="V22" s="91"/>
      <c r="W22" s="91"/>
      <c r="X22" s="97"/>
      <c r="Y22" s="91"/>
      <c r="Z22" s="91"/>
      <c r="AA22" s="97"/>
      <c r="AB22" s="91"/>
      <c r="AC22" s="91"/>
      <c r="AD22" s="91"/>
      <c r="AE22" s="91"/>
      <c r="AF22" s="97"/>
      <c r="AG22" s="97"/>
      <c r="AH22" s="91"/>
      <c r="AI22" s="91"/>
      <c r="AJ22" s="91"/>
      <c r="AK22" s="91"/>
      <c r="AL22" s="91"/>
      <c r="AM22" s="91"/>
      <c r="AN22" s="97"/>
      <c r="AO22" s="97"/>
      <c r="AP22" s="102"/>
      <c r="AQ22" s="102"/>
      <c r="AR22" s="102"/>
      <c r="AS22" s="102"/>
      <c r="AT22" s="102"/>
      <c r="AU22" s="5"/>
      <c r="AV22" s="5"/>
      <c r="AW22" s="5"/>
      <c r="AX22" s="5"/>
      <c r="AY22" s="5"/>
    </row>
    <row r="23" spans="1:51" ht="130" customHeight="1" x14ac:dyDescent="0.35">
      <c r="A23" s="5"/>
      <c r="B23" s="131"/>
      <c r="C23" s="95" t="s">
        <v>83</v>
      </c>
      <c r="D23" s="20">
        <v>40</v>
      </c>
      <c r="E23" s="20">
        <v>1</v>
      </c>
      <c r="F23" s="20">
        <v>9</v>
      </c>
      <c r="G23" s="20"/>
      <c r="H23" s="20">
        <v>0</v>
      </c>
      <c r="I23" s="119">
        <f>(($D23/(SUM($D$19:$D$30)))*($I$13))-H23</f>
        <v>139.19999999999999</v>
      </c>
      <c r="J23" s="98">
        <v>18</v>
      </c>
      <c r="K23" s="98"/>
      <c r="L23" s="98"/>
      <c r="M23" s="98"/>
      <c r="N23" s="98"/>
      <c r="O23" s="98"/>
      <c r="P23" s="98"/>
      <c r="Q23" s="98">
        <v>49.3</v>
      </c>
      <c r="R23" s="120">
        <v>49.3</v>
      </c>
      <c r="S23" s="53" t="s">
        <v>84</v>
      </c>
      <c r="T23" s="54" t="s">
        <v>85</v>
      </c>
      <c r="U23" s="93" t="s">
        <v>86</v>
      </c>
      <c r="V23" s="91"/>
      <c r="W23" s="102"/>
      <c r="X23" s="91"/>
      <c r="Y23" s="97"/>
      <c r="Z23" s="102"/>
      <c r="AA23" s="97"/>
      <c r="AB23" s="97"/>
      <c r="AC23" s="97"/>
      <c r="AD23" s="102"/>
      <c r="AE23" s="101"/>
      <c r="AF23" s="101"/>
      <c r="AG23" s="101"/>
      <c r="AH23" s="102"/>
      <c r="AI23" s="97"/>
      <c r="AJ23" s="97"/>
      <c r="AK23" s="101"/>
      <c r="AL23" s="91"/>
      <c r="AM23" s="91"/>
      <c r="AN23" s="91"/>
      <c r="AO23" s="102"/>
      <c r="AP23" s="102"/>
      <c r="AQ23" s="102"/>
      <c r="AR23" s="102"/>
      <c r="AS23" s="102"/>
      <c r="AT23" s="102"/>
      <c r="AU23" s="5"/>
      <c r="AV23" s="5"/>
      <c r="AW23" s="5"/>
      <c r="AX23" s="5"/>
      <c r="AY23" s="5"/>
    </row>
    <row r="24" spans="1:51" ht="20.5" customHeight="1" x14ac:dyDescent="0.35">
      <c r="A24" s="5"/>
      <c r="B24" s="5"/>
      <c r="C24" s="96"/>
      <c r="D24" s="21"/>
      <c r="E24" s="21"/>
      <c r="F24" s="21"/>
      <c r="G24" s="21"/>
      <c r="H24" s="21"/>
      <c r="I24" s="121"/>
      <c r="J24" s="121"/>
      <c r="K24" s="121"/>
      <c r="L24" s="121"/>
      <c r="M24" s="121"/>
      <c r="N24" s="121"/>
      <c r="O24" s="121"/>
      <c r="P24" s="121"/>
      <c r="Q24" s="121"/>
      <c r="R24" s="122"/>
      <c r="S24" s="57" t="s">
        <v>63</v>
      </c>
      <c r="T24" s="58" t="s">
        <v>64</v>
      </c>
      <c r="U24" s="58" t="s">
        <v>65</v>
      </c>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5"/>
      <c r="AV24" s="5"/>
      <c r="AW24" s="5"/>
      <c r="AX24" s="5"/>
      <c r="AY24" s="5"/>
    </row>
    <row r="25" spans="1:51" ht="127" customHeight="1" x14ac:dyDescent="0.35">
      <c r="A25" s="5"/>
      <c r="B25" s="131" t="s">
        <v>87</v>
      </c>
      <c r="C25" s="95" t="s">
        <v>88</v>
      </c>
      <c r="D25" s="20">
        <v>20</v>
      </c>
      <c r="E25" s="20">
        <v>1</v>
      </c>
      <c r="F25" s="20">
        <v>9</v>
      </c>
      <c r="G25" s="20"/>
      <c r="H25" s="20">
        <v>0</v>
      </c>
      <c r="I25" s="119">
        <f>(($D25/(SUM($D$19:$D$30)))*($I$13))-H25</f>
        <v>69.599999999999994</v>
      </c>
      <c r="J25" s="98">
        <v>22</v>
      </c>
      <c r="K25" s="98">
        <v>40</v>
      </c>
      <c r="L25" s="98"/>
      <c r="M25" s="98"/>
      <c r="N25" s="98"/>
      <c r="O25" s="98"/>
      <c r="P25" s="98"/>
      <c r="Q25" s="98">
        <v>30</v>
      </c>
      <c r="R25" s="120">
        <v>30</v>
      </c>
      <c r="S25" s="55" t="s">
        <v>89</v>
      </c>
      <c r="T25" s="56" t="s">
        <v>90</v>
      </c>
      <c r="U25" s="56" t="s">
        <v>91</v>
      </c>
      <c r="V25" s="97"/>
      <c r="W25" s="91"/>
      <c r="X25" s="102"/>
      <c r="Y25" s="91"/>
      <c r="Z25" s="91"/>
      <c r="AA25" s="91"/>
      <c r="AB25" s="91"/>
      <c r="AC25" s="91"/>
      <c r="AD25" s="97"/>
      <c r="AE25" s="97"/>
      <c r="AF25" s="91"/>
      <c r="AG25" s="91"/>
      <c r="AH25" s="91"/>
      <c r="AI25" s="91"/>
      <c r="AJ25" s="91"/>
      <c r="AK25" s="97"/>
      <c r="AL25" s="97"/>
      <c r="AM25" s="97"/>
      <c r="AN25" s="91"/>
      <c r="AO25" s="91"/>
      <c r="AP25" s="97"/>
      <c r="AQ25" s="97"/>
      <c r="AR25" s="97"/>
      <c r="AS25" s="97"/>
      <c r="AT25" s="97"/>
      <c r="AU25" s="5"/>
      <c r="AV25" s="5"/>
      <c r="AW25" s="5"/>
      <c r="AX25" s="5"/>
      <c r="AY25" s="5"/>
    </row>
    <row r="26" spans="1:51" ht="127" customHeight="1" x14ac:dyDescent="0.35">
      <c r="A26" s="5"/>
      <c r="B26" s="131"/>
      <c r="C26" s="95" t="s">
        <v>92</v>
      </c>
      <c r="D26" s="20">
        <v>20</v>
      </c>
      <c r="E26" s="20">
        <v>1</v>
      </c>
      <c r="F26" s="20">
        <v>9</v>
      </c>
      <c r="G26" s="20"/>
      <c r="H26" s="20">
        <v>0</v>
      </c>
      <c r="I26" s="119">
        <f>(($D26/(SUM($D$19:$D$30)))*($I$13))-H26</f>
        <v>69.599999999999994</v>
      </c>
      <c r="J26" s="98">
        <v>18</v>
      </c>
      <c r="K26" s="98">
        <v>18</v>
      </c>
      <c r="L26" s="98"/>
      <c r="M26" s="98"/>
      <c r="N26" s="98"/>
      <c r="O26" s="98"/>
      <c r="P26" s="98"/>
      <c r="Q26" s="98">
        <f>(I26-(SUM(J26:P26)))/2</f>
        <v>16.799999999999997</v>
      </c>
      <c r="R26" s="120">
        <f>(I26-(SUM(J26:P26)))/2</f>
        <v>16.799999999999997</v>
      </c>
      <c r="S26" s="51" t="s">
        <v>93</v>
      </c>
      <c r="T26" s="52" t="s">
        <v>94</v>
      </c>
      <c r="U26" s="56" t="s">
        <v>91</v>
      </c>
      <c r="V26" s="91"/>
      <c r="W26" s="102"/>
      <c r="X26" s="91"/>
      <c r="Y26" s="97"/>
      <c r="Z26" s="91"/>
      <c r="AA26" s="91"/>
      <c r="AB26" s="102"/>
      <c r="AC26" s="91"/>
      <c r="AD26" s="91"/>
      <c r="AE26" s="91"/>
      <c r="AF26" s="91"/>
      <c r="AG26" s="91"/>
      <c r="AH26" s="97"/>
      <c r="AI26" s="91"/>
      <c r="AJ26" s="102"/>
      <c r="AK26" s="102"/>
      <c r="AL26" s="91"/>
      <c r="AM26" s="91"/>
      <c r="AN26" s="102"/>
      <c r="AO26" s="102"/>
      <c r="AP26" s="97"/>
      <c r="AQ26" s="97"/>
      <c r="AR26" s="97"/>
      <c r="AS26" s="97"/>
      <c r="AT26" s="97"/>
      <c r="AU26" s="5"/>
      <c r="AV26" s="5"/>
      <c r="AW26" s="5"/>
      <c r="AX26" s="5"/>
      <c r="AY26" s="5"/>
    </row>
    <row r="27" spans="1:51" ht="127" customHeight="1" x14ac:dyDescent="0.35">
      <c r="A27" s="5"/>
      <c r="B27" s="131"/>
      <c r="C27" s="95" t="s">
        <v>95</v>
      </c>
      <c r="D27" s="20">
        <v>40</v>
      </c>
      <c r="E27" s="20">
        <v>1</v>
      </c>
      <c r="F27" s="20">
        <v>9</v>
      </c>
      <c r="G27" s="20"/>
      <c r="H27" s="20">
        <v>0</v>
      </c>
      <c r="I27" s="119">
        <f>(($D27/(SUM($D$19:$D$30)))*($I$13))-H27</f>
        <v>139.19999999999999</v>
      </c>
      <c r="J27" s="98">
        <v>13</v>
      </c>
      <c r="K27" s="98">
        <v>0</v>
      </c>
      <c r="L27" s="98"/>
      <c r="M27" s="98"/>
      <c r="N27" s="98"/>
      <c r="O27" s="98">
        <v>5</v>
      </c>
      <c r="P27" s="98">
        <v>8</v>
      </c>
      <c r="Q27" s="98">
        <v>25</v>
      </c>
      <c r="R27" s="120">
        <v>25</v>
      </c>
      <c r="S27" s="53" t="s">
        <v>96</v>
      </c>
      <c r="T27" s="54" t="s">
        <v>97</v>
      </c>
      <c r="U27" s="93" t="s">
        <v>98</v>
      </c>
      <c r="V27" s="91"/>
      <c r="W27" s="97"/>
      <c r="X27" s="91"/>
      <c r="Y27" s="102"/>
      <c r="Z27" s="102"/>
      <c r="AA27" s="91"/>
      <c r="AB27" s="102"/>
      <c r="AC27" s="97"/>
      <c r="AD27" s="91"/>
      <c r="AE27" s="101"/>
      <c r="AF27" s="101"/>
      <c r="AG27" s="101"/>
      <c r="AH27" s="97"/>
      <c r="AI27" s="102"/>
      <c r="AJ27" s="91"/>
      <c r="AK27" s="91"/>
      <c r="AL27" s="101"/>
      <c r="AM27" s="101"/>
      <c r="AN27" s="101"/>
      <c r="AO27" s="102"/>
      <c r="AP27" s="97"/>
      <c r="AQ27" s="97"/>
      <c r="AR27" s="97"/>
      <c r="AS27" s="97"/>
      <c r="AT27" s="97"/>
      <c r="AU27" s="5"/>
      <c r="AV27" s="5"/>
      <c r="AW27" s="5"/>
      <c r="AX27" s="5"/>
      <c r="AY27" s="5"/>
    </row>
    <row r="28" spans="1:51" ht="188.5" x14ac:dyDescent="0.35">
      <c r="A28" s="5"/>
      <c r="B28" s="131"/>
      <c r="C28" s="100" t="s">
        <v>99</v>
      </c>
      <c r="D28" s="20">
        <v>20</v>
      </c>
      <c r="E28" s="20">
        <v>1</v>
      </c>
      <c r="F28" s="20">
        <v>9</v>
      </c>
      <c r="G28" s="20"/>
      <c r="H28" s="20">
        <v>0</v>
      </c>
      <c r="I28" s="119">
        <f>(($D28/(SUM($D$19:$D$30)))*($I$13))-H28</f>
        <v>69.599999999999994</v>
      </c>
      <c r="J28" s="98">
        <v>22</v>
      </c>
      <c r="K28" s="98">
        <v>13</v>
      </c>
      <c r="L28" s="98"/>
      <c r="M28" s="98"/>
      <c r="N28" s="98"/>
      <c r="O28" s="98"/>
      <c r="P28" s="98"/>
      <c r="Q28" s="98">
        <f>(I28-(SUM(J28:P28)))/2</f>
        <v>17.299999999999997</v>
      </c>
      <c r="R28" s="120">
        <f>(I28-(SUM(J28:P28)))/2</f>
        <v>17.299999999999997</v>
      </c>
      <c r="S28" s="53" t="s">
        <v>100</v>
      </c>
      <c r="T28" s="54" t="s">
        <v>101</v>
      </c>
      <c r="U28" s="93" t="s">
        <v>102</v>
      </c>
      <c r="V28" s="101"/>
      <c r="W28" s="97"/>
      <c r="X28" s="101"/>
      <c r="Y28" s="101"/>
      <c r="Z28" s="97"/>
      <c r="AA28" s="101"/>
      <c r="AB28" s="91"/>
      <c r="AC28" s="97"/>
      <c r="AD28" s="102"/>
      <c r="AE28" s="91"/>
      <c r="AF28" s="91"/>
      <c r="AG28" s="101"/>
      <c r="AH28" s="101"/>
      <c r="AI28" s="101"/>
      <c r="AJ28" s="91"/>
      <c r="AK28" s="102"/>
      <c r="AL28" s="91"/>
      <c r="AM28" s="101"/>
      <c r="AN28" s="101"/>
      <c r="AO28" s="101"/>
      <c r="AP28" s="97"/>
      <c r="AQ28" s="97"/>
      <c r="AR28" s="97"/>
      <c r="AS28" s="97"/>
      <c r="AT28" s="97"/>
      <c r="AU28" s="5"/>
      <c r="AV28" s="5"/>
      <c r="AW28" s="5"/>
      <c r="AX28" s="5"/>
      <c r="AY28" s="5"/>
    </row>
    <row r="29" spans="1:51" ht="127" customHeight="1" x14ac:dyDescent="0.35">
      <c r="A29" s="5"/>
      <c r="B29" s="131"/>
      <c r="C29" s="95" t="s">
        <v>103</v>
      </c>
      <c r="D29" s="20">
        <v>20</v>
      </c>
      <c r="E29" s="20">
        <v>1</v>
      </c>
      <c r="F29" s="20">
        <v>9</v>
      </c>
      <c r="G29" s="20"/>
      <c r="H29" s="20">
        <v>0</v>
      </c>
      <c r="I29" s="119">
        <f>(($D29/(SUM($D$19:$D$30)))*($I$13))-H29</f>
        <v>69.599999999999994</v>
      </c>
      <c r="J29" s="98">
        <v>22</v>
      </c>
      <c r="K29" s="98">
        <v>30</v>
      </c>
      <c r="L29" s="98"/>
      <c r="M29" s="98"/>
      <c r="N29" s="98"/>
      <c r="O29" s="98"/>
      <c r="P29" s="98">
        <v>14</v>
      </c>
      <c r="Q29" s="98">
        <v>25</v>
      </c>
      <c r="R29" s="120">
        <v>25</v>
      </c>
      <c r="S29" s="53" t="s">
        <v>104</v>
      </c>
      <c r="T29" s="54" t="s">
        <v>105</v>
      </c>
      <c r="U29" s="93" t="s">
        <v>106</v>
      </c>
      <c r="V29" s="91"/>
      <c r="W29" s="91"/>
      <c r="X29" s="97"/>
      <c r="Y29" s="91"/>
      <c r="Z29" s="101"/>
      <c r="AA29" s="101"/>
      <c r="AB29" s="102"/>
      <c r="AC29" s="91"/>
      <c r="AD29" s="91"/>
      <c r="AE29" s="91"/>
      <c r="AF29" s="97"/>
      <c r="AG29" s="97"/>
      <c r="AH29" s="97"/>
      <c r="AI29" s="91"/>
      <c r="AJ29" s="91"/>
      <c r="AK29" s="91"/>
      <c r="AL29" s="102"/>
      <c r="AM29" s="91"/>
      <c r="AN29" s="97"/>
      <c r="AO29" s="97"/>
      <c r="AP29" s="91"/>
      <c r="AQ29" s="91"/>
      <c r="AR29" s="91"/>
      <c r="AS29" s="91"/>
      <c r="AT29" s="91"/>
      <c r="AU29" s="5"/>
      <c r="AV29" s="5"/>
      <c r="AW29" s="5"/>
      <c r="AX29" s="5"/>
      <c r="AY29" s="5"/>
    </row>
    <row r="30" spans="1:51" ht="54" customHeight="1" x14ac:dyDescent="0.35">
      <c r="A30" s="5"/>
      <c r="B30" s="5"/>
      <c r="C30" s="18"/>
      <c r="D30" s="19"/>
      <c r="E30" s="19"/>
      <c r="F30" s="19"/>
      <c r="G30" s="19"/>
      <c r="H30" s="62">
        <f>SUM(H19:H29)</f>
        <v>0</v>
      </c>
      <c r="I30" s="99">
        <f>SUM(I19:I29)</f>
        <v>835.2</v>
      </c>
      <c r="J30" s="63">
        <f>SUM(J19:J29)</f>
        <v>181</v>
      </c>
      <c r="K30" s="63">
        <f>SUM(K19:K29)</f>
        <v>165.5</v>
      </c>
      <c r="L30" s="63">
        <f>SUM(L19:L29)</f>
        <v>10</v>
      </c>
      <c r="M30" s="63">
        <f>SUM(M19:M29)</f>
        <v>12</v>
      </c>
      <c r="N30" s="63">
        <f>SUM(N19:N29)</f>
        <v>2</v>
      </c>
      <c r="O30" s="63">
        <f>SUM(O19:O29)</f>
        <v>5</v>
      </c>
      <c r="P30" s="63">
        <f>SUM(P19:P29)</f>
        <v>22</v>
      </c>
      <c r="Q30" s="63">
        <f>SUM(Q19:Q29)</f>
        <v>249.75</v>
      </c>
      <c r="R30" s="63">
        <f>SUM(R19:R29)</f>
        <v>249.75</v>
      </c>
      <c r="S30" s="57" t="s">
        <v>63</v>
      </c>
      <c r="T30" s="58" t="s">
        <v>64</v>
      </c>
      <c r="U30" s="58" t="s">
        <v>65</v>
      </c>
      <c r="V30" s="42"/>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5"/>
      <c r="AV30" s="5"/>
      <c r="AW30" s="5"/>
      <c r="AX30" s="5"/>
      <c r="AY30" s="5"/>
    </row>
    <row r="31" spans="1:51" ht="20.149999999999999" customHeight="1" x14ac:dyDescent="0.35">
      <c r="A31" s="5"/>
      <c r="B31" s="5"/>
      <c r="C31" s="18"/>
      <c r="D31" s="19"/>
      <c r="E31" s="19"/>
      <c r="F31" s="19"/>
      <c r="G31" s="19"/>
      <c r="H31" s="19"/>
      <c r="I31" s="12"/>
      <c r="J31" s="12"/>
      <c r="K31" s="12"/>
      <c r="L31" s="12"/>
      <c r="M31" s="12"/>
      <c r="N31" s="12"/>
      <c r="O31" s="12"/>
      <c r="P31" s="12"/>
      <c r="Q31" s="12"/>
      <c r="R31" s="39"/>
      <c r="S31" s="60"/>
      <c r="T31" s="61"/>
      <c r="U31" s="61"/>
      <c r="V31" s="42"/>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5"/>
      <c r="AV31" s="5"/>
      <c r="AW31" s="5"/>
      <c r="AX31" s="5"/>
      <c r="AY31" s="5"/>
    </row>
    <row r="32" spans="1:51" ht="51" customHeight="1" x14ac:dyDescent="0.35">
      <c r="A32" s="5"/>
      <c r="B32" s="132" t="s">
        <v>107</v>
      </c>
      <c r="C32" s="35" t="s">
        <v>108</v>
      </c>
      <c r="D32" s="23"/>
      <c r="E32" s="23"/>
      <c r="F32" s="23"/>
      <c r="G32" s="23"/>
      <c r="H32" s="23"/>
      <c r="I32" s="24"/>
      <c r="J32" s="24"/>
      <c r="K32" s="24"/>
      <c r="L32" s="24"/>
      <c r="M32" s="24"/>
      <c r="N32" s="24"/>
      <c r="O32" s="24"/>
      <c r="P32" s="24"/>
      <c r="Q32" s="24"/>
      <c r="R32" s="40"/>
      <c r="S32" s="45"/>
      <c r="T32" s="46"/>
      <c r="U32" s="47"/>
      <c r="V32" s="43"/>
      <c r="W32" s="3"/>
      <c r="X32" s="3"/>
      <c r="Y32" s="3"/>
      <c r="Z32" s="3"/>
      <c r="AA32" s="3"/>
      <c r="AB32" s="3"/>
      <c r="AC32" s="3"/>
      <c r="AD32" s="3"/>
      <c r="AE32" s="3"/>
      <c r="AF32" s="3"/>
      <c r="AG32" s="3"/>
      <c r="AH32" s="3"/>
      <c r="AI32" s="3"/>
      <c r="AJ32" s="3"/>
      <c r="AK32" s="3"/>
      <c r="AL32" s="3"/>
      <c r="AM32" s="3"/>
      <c r="AN32" s="3"/>
      <c r="AO32" s="3"/>
      <c r="AP32" s="3"/>
      <c r="AQ32" s="3"/>
      <c r="AR32" s="3"/>
      <c r="AS32" s="3"/>
      <c r="AT32" s="3"/>
      <c r="AU32" s="5"/>
      <c r="AV32" s="5"/>
      <c r="AW32" s="5"/>
      <c r="AX32" s="5"/>
      <c r="AY32" s="5"/>
    </row>
    <row r="33" spans="1:51" ht="51" customHeight="1" x14ac:dyDescent="0.35">
      <c r="A33" s="5"/>
      <c r="B33" s="132"/>
      <c r="C33" s="36" t="s">
        <v>109</v>
      </c>
      <c r="D33" s="25"/>
      <c r="E33" s="25"/>
      <c r="F33" s="25"/>
      <c r="G33" s="25"/>
      <c r="H33" s="25"/>
      <c r="I33" s="26"/>
      <c r="J33" s="26"/>
      <c r="K33" s="26"/>
      <c r="L33" s="26"/>
      <c r="M33" s="26"/>
      <c r="N33" s="26"/>
      <c r="O33" s="26"/>
      <c r="P33" s="26"/>
      <c r="Q33" s="26"/>
      <c r="R33" s="41"/>
      <c r="S33" s="48"/>
      <c r="T33" s="49"/>
      <c r="U33" s="50"/>
      <c r="V33" s="44"/>
      <c r="W33" s="4"/>
      <c r="X33" s="4"/>
      <c r="Y33" s="4"/>
      <c r="Z33" s="4"/>
      <c r="AA33" s="4"/>
      <c r="AB33" s="4"/>
      <c r="AC33" s="4"/>
      <c r="AD33" s="4"/>
      <c r="AE33" s="4"/>
      <c r="AF33" s="4"/>
      <c r="AG33" s="4"/>
      <c r="AH33" s="4"/>
      <c r="AI33" s="4"/>
      <c r="AJ33" s="4"/>
      <c r="AK33" s="4"/>
      <c r="AL33" s="4"/>
      <c r="AM33" s="4"/>
      <c r="AN33" s="4"/>
      <c r="AO33" s="4"/>
      <c r="AP33" s="4"/>
      <c r="AQ33" s="4"/>
      <c r="AR33" s="4"/>
      <c r="AS33" s="4"/>
      <c r="AT33" s="4"/>
      <c r="AU33" s="5"/>
      <c r="AV33" s="5"/>
      <c r="AW33" s="5"/>
      <c r="AX33" s="5"/>
      <c r="AY33" s="5"/>
    </row>
    <row r="34" spans="1:51" x14ac:dyDescent="0.35">
      <c r="A34" s="5"/>
      <c r="B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row>
    <row r="35" spans="1:51" ht="18.5" x14ac:dyDescent="0.35">
      <c r="A35" s="5"/>
      <c r="B35" s="5"/>
      <c r="C35" s="22" t="s">
        <v>110</v>
      </c>
      <c r="D35" s="5"/>
      <c r="E35" s="5"/>
      <c r="F35" s="5"/>
      <c r="G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row>
    <row r="36" spans="1:51" x14ac:dyDescent="0.3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row>
    <row r="37" spans="1:51" x14ac:dyDescent="0.35">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row>
    <row r="38" spans="1:51" x14ac:dyDescent="0.35">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row>
    <row r="39" spans="1:51" x14ac:dyDescent="0.3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row>
    <row r="40" spans="1:51" x14ac:dyDescent="0.35">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row>
    <row r="41" spans="1:51" x14ac:dyDescent="0.35">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row>
    <row r="42" spans="1:51" x14ac:dyDescent="0.3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row>
    <row r="43" spans="1:51" x14ac:dyDescent="0.3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row>
    <row r="44" spans="1:51" x14ac:dyDescent="0.3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row>
    <row r="45" spans="1:51" x14ac:dyDescent="0.3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row>
    <row r="46" spans="1:51" x14ac:dyDescent="0.3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row>
    <row r="47" spans="1:51" x14ac:dyDescent="0.3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row>
    <row r="48" spans="1:51" x14ac:dyDescent="0.35">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row>
    <row r="49" spans="1:51" x14ac:dyDescent="0.3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row>
    <row r="50" spans="1:51" x14ac:dyDescent="0.3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row>
    <row r="51" spans="1:51" x14ac:dyDescent="0.3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row>
    <row r="52" spans="1:51" x14ac:dyDescent="0.3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row>
    <row r="53" spans="1:51" x14ac:dyDescent="0.3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row>
    <row r="54" spans="1:51" x14ac:dyDescent="0.3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row>
    <row r="55" spans="1:51" x14ac:dyDescent="0.3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row>
  </sheetData>
  <mergeCells count="11">
    <mergeCell ref="I4:I5"/>
    <mergeCell ref="S8:U13"/>
    <mergeCell ref="AC10:AL10"/>
    <mergeCell ref="S17:U17"/>
    <mergeCell ref="AC8:AL8"/>
    <mergeCell ref="AC9:AL9"/>
    <mergeCell ref="AC11:AL11"/>
    <mergeCell ref="D2:G6"/>
    <mergeCell ref="B19:B23"/>
    <mergeCell ref="B25:B29"/>
    <mergeCell ref="B32:B33"/>
  </mergeCells>
  <phoneticPr fontId="4" type="noConversion"/>
  <hyperlinks>
    <hyperlink ref="I2" r:id="rId1" xr:uid="{ECBDCB43-064B-4F15-8A0A-2346625C663D}"/>
    <hyperlink ref="I3" r:id="rId2" xr:uid="{D2A5AC35-676B-488B-B6B2-47ACA7D1FD3A}"/>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40" zoomScaleNormal="40" workbookViewId="0">
      <selection sqref="A1:J42"/>
    </sheetView>
  </sheetViews>
  <sheetFormatPr defaultRowHeight="14.5" x14ac:dyDescent="0.35"/>
  <cols>
    <col min="1" max="1" width="3.54296875" customWidth="1"/>
    <col min="2" max="3" width="11.453125" customWidth="1"/>
    <col min="4" max="4" width="14.26953125" customWidth="1"/>
    <col min="5" max="5" width="3.54296875" customWidth="1"/>
    <col min="6" max="6" width="9.81640625" customWidth="1"/>
    <col min="7" max="7" width="11.453125" customWidth="1"/>
    <col min="8" max="8" width="72.1796875" customWidth="1"/>
    <col min="9" max="9" width="10.453125" customWidth="1"/>
    <col min="11" max="11" width="8.7265625" customWidth="1"/>
    <col min="12" max="12" width="72.81640625" customWidth="1"/>
  </cols>
  <sheetData>
    <row r="1" spans="1:15" ht="18.5" x14ac:dyDescent="0.45">
      <c r="A1" s="5"/>
      <c r="B1" s="13" t="s">
        <v>111</v>
      </c>
      <c r="C1" s="13"/>
      <c r="D1" s="13"/>
      <c r="E1" s="13"/>
      <c r="F1" s="13" t="str">
        <f>'Training Plan-Template'!D2</f>
        <v>Professional Practice Chartered Quantity Surveying</v>
      </c>
      <c r="G1" s="5"/>
      <c r="H1" s="5"/>
      <c r="I1" s="5"/>
      <c r="J1" s="5"/>
      <c r="K1" s="65"/>
      <c r="L1" s="66" t="s">
        <v>112</v>
      </c>
      <c r="M1" s="66"/>
      <c r="N1" s="66"/>
      <c r="O1" s="66"/>
    </row>
    <row r="2" spans="1:15" ht="18.5" x14ac:dyDescent="0.45">
      <c r="A2" s="5"/>
      <c r="B2" s="13" t="s">
        <v>11</v>
      </c>
      <c r="C2" s="13"/>
      <c r="D2" s="13"/>
      <c r="E2" s="13"/>
      <c r="F2" s="13" t="str">
        <f>'Training Plan-Template'!I9</f>
        <v>BSc Hons Professional Practice in Quantity Surveying</v>
      </c>
      <c r="G2" s="5"/>
      <c r="H2" s="5"/>
      <c r="I2" s="5"/>
      <c r="J2" s="5"/>
      <c r="K2" s="65"/>
      <c r="L2" s="66" t="str">
        <f t="shared" ref="L2:L6" si="0">B8</f>
        <v>Campus Lectures (1 hour each)</v>
      </c>
      <c r="M2" s="66">
        <f>F8</f>
        <v>181</v>
      </c>
      <c r="N2" s="66"/>
      <c r="O2" s="66"/>
    </row>
    <row r="3" spans="1:15" ht="26.5" customHeight="1" x14ac:dyDescent="0.35">
      <c r="A3" s="5"/>
      <c r="B3" s="5"/>
      <c r="C3" s="5"/>
      <c r="D3" s="5"/>
      <c r="E3" s="5"/>
      <c r="F3" s="5"/>
      <c r="G3" s="5"/>
      <c r="H3" s="5"/>
      <c r="I3" s="5"/>
      <c r="J3" s="5"/>
      <c r="K3" s="65"/>
      <c r="L3" s="66" t="str">
        <f t="shared" si="0"/>
        <v>Campus tutorial / seminar (1 hour each)</v>
      </c>
      <c r="M3" s="66">
        <f t="shared" ref="M3:M6" si="1">F9</f>
        <v>165.5</v>
      </c>
      <c r="N3" s="66"/>
      <c r="O3" s="66"/>
    </row>
    <row r="4" spans="1:15" ht="15.5" x14ac:dyDescent="0.35">
      <c r="A4" s="5"/>
      <c r="B4" s="126" t="s">
        <v>113</v>
      </c>
      <c r="C4" s="7"/>
      <c r="D4" s="7"/>
      <c r="E4" s="5"/>
      <c r="F4" s="127">
        <f>'Training Plan-Template'!I14</f>
        <v>835.2</v>
      </c>
      <c r="G4" s="5"/>
      <c r="H4" s="5"/>
      <c r="I4" s="5"/>
      <c r="J4" s="5"/>
      <c r="K4" s="65"/>
      <c r="L4" s="66" t="str">
        <f t="shared" si="0"/>
        <v>Portfolio / KSB workshops</v>
      </c>
      <c r="M4" s="66">
        <f t="shared" si="1"/>
        <v>10</v>
      </c>
      <c r="N4" s="66"/>
      <c r="O4" s="66"/>
    </row>
    <row r="5" spans="1:15" ht="15.5" x14ac:dyDescent="0.35">
      <c r="A5" s="5"/>
      <c r="B5" s="126" t="s">
        <v>114</v>
      </c>
      <c r="C5" s="7"/>
      <c r="D5" s="7"/>
      <c r="E5" s="5"/>
      <c r="F5" s="89">
        <f>'Training Plan-Template'!H30</f>
        <v>0</v>
      </c>
      <c r="G5" s="5"/>
      <c r="H5" s="5"/>
      <c r="I5" s="5"/>
      <c r="J5" s="5"/>
      <c r="K5" s="65"/>
      <c r="L5" s="66" t="str">
        <f t="shared" si="0"/>
        <v>On-line taught session (1 hour delivery)</v>
      </c>
      <c r="M5" s="66">
        <f t="shared" si="1"/>
        <v>12</v>
      </c>
      <c r="N5" s="66"/>
      <c r="O5" s="66"/>
    </row>
    <row r="6" spans="1:15" ht="15.5" x14ac:dyDescent="0.35">
      <c r="A6" s="5"/>
      <c r="B6" s="126" t="s">
        <v>115</v>
      </c>
      <c r="C6" s="7"/>
      <c r="D6" s="7"/>
      <c r="E6" s="5"/>
      <c r="F6" s="88">
        <f>F4-F5</f>
        <v>835.2</v>
      </c>
      <c r="G6" s="5"/>
      <c r="H6" s="5"/>
      <c r="I6" s="5"/>
      <c r="J6" s="5"/>
      <c r="K6" s="65"/>
      <c r="L6" s="66" t="str">
        <f t="shared" si="0"/>
        <v xml:space="preserve">Timetabled student led working </v>
      </c>
      <c r="M6" s="66">
        <f t="shared" si="1"/>
        <v>2</v>
      </c>
      <c r="N6" s="66"/>
      <c r="O6" s="66"/>
    </row>
    <row r="7" spans="1:15" ht="27.65" customHeight="1" x14ac:dyDescent="0.35">
      <c r="A7" s="5"/>
      <c r="B7" s="5"/>
      <c r="C7" s="5"/>
      <c r="D7" s="5"/>
      <c r="E7" s="5"/>
      <c r="F7" s="5"/>
      <c r="G7" s="5"/>
      <c r="H7" s="5"/>
      <c r="I7" s="5"/>
      <c r="J7" s="5"/>
      <c r="K7" s="65"/>
      <c r="L7" s="66" t="str">
        <f t="shared" ref="L7:M9" si="2">H8</f>
        <v>Project Based / Applied Learning to meet Module Assessment</v>
      </c>
      <c r="M7" s="66">
        <f t="shared" si="2"/>
        <v>22</v>
      </c>
      <c r="N7" s="66"/>
      <c r="O7" s="66"/>
    </row>
    <row r="8" spans="1:15" ht="21" customHeight="1" x14ac:dyDescent="0.35">
      <c r="A8" s="5"/>
      <c r="B8" s="150" t="s">
        <v>28</v>
      </c>
      <c r="C8" s="151"/>
      <c r="D8" s="151"/>
      <c r="E8" s="151"/>
      <c r="F8" s="125">
        <f>'Training Plan-Template'!J30</f>
        <v>181</v>
      </c>
      <c r="G8" s="124"/>
      <c r="H8" s="123" t="s">
        <v>116</v>
      </c>
      <c r="I8" s="125">
        <f>'Training Plan-Template'!P30</f>
        <v>22</v>
      </c>
      <c r="J8" s="5"/>
      <c r="K8" s="65"/>
      <c r="L8" s="66" t="str">
        <f t="shared" si="2"/>
        <v>Time during working day to focus on assessment preparation</v>
      </c>
      <c r="M8" s="66">
        <f t="shared" si="2"/>
        <v>249.75</v>
      </c>
      <c r="N8" s="66"/>
      <c r="O8" s="66"/>
    </row>
    <row r="9" spans="1:15" ht="21" customHeight="1" x14ac:dyDescent="0.35">
      <c r="A9" s="5"/>
      <c r="B9" s="150" t="s">
        <v>29</v>
      </c>
      <c r="C9" s="151"/>
      <c r="D9" s="151"/>
      <c r="E9" s="151"/>
      <c r="F9" s="125">
        <f>'Training Plan-Template'!K30</f>
        <v>165.5</v>
      </c>
      <c r="G9" s="124"/>
      <c r="H9" s="123" t="s">
        <v>35</v>
      </c>
      <c r="I9" s="125">
        <f>'Training Plan-Template'!Q30</f>
        <v>249.75</v>
      </c>
      <c r="J9" s="5"/>
      <c r="K9" s="65"/>
      <c r="L9" s="66" t="str">
        <f t="shared" si="2"/>
        <v>Employer-led Training activities (including experiential and project based learning)</v>
      </c>
      <c r="M9" s="66">
        <f t="shared" si="2"/>
        <v>249.75</v>
      </c>
      <c r="N9" s="66"/>
      <c r="O9" s="66"/>
    </row>
    <row r="10" spans="1:15" ht="21" customHeight="1" x14ac:dyDescent="0.35">
      <c r="A10" s="5"/>
      <c r="B10" s="150" t="s">
        <v>30</v>
      </c>
      <c r="C10" s="151"/>
      <c r="D10" s="151"/>
      <c r="E10" s="151"/>
      <c r="F10" s="125">
        <f>'Training Plan-Template'!L30</f>
        <v>10</v>
      </c>
      <c r="G10" s="124"/>
      <c r="H10" s="123" t="s">
        <v>36</v>
      </c>
      <c r="I10" s="125">
        <f>'Training Plan-Template'!R30</f>
        <v>249.75</v>
      </c>
      <c r="J10" s="5"/>
      <c r="K10" s="65"/>
      <c r="L10" s="66"/>
      <c r="M10" s="66"/>
      <c r="N10" s="66"/>
      <c r="O10" s="66"/>
    </row>
    <row r="11" spans="1:15" ht="21" customHeight="1" x14ac:dyDescent="0.35">
      <c r="A11" s="5"/>
      <c r="B11" s="150" t="s">
        <v>31</v>
      </c>
      <c r="C11" s="151"/>
      <c r="D11" s="151"/>
      <c r="E11" s="151"/>
      <c r="F11" s="125">
        <f>'Training Plan-Template'!M30</f>
        <v>12</v>
      </c>
      <c r="G11" s="124"/>
      <c r="H11" s="5"/>
      <c r="I11" s="5"/>
      <c r="J11" s="5"/>
      <c r="K11" s="65"/>
      <c r="L11" s="66"/>
      <c r="M11" s="66"/>
      <c r="N11" s="66"/>
      <c r="O11" s="66"/>
    </row>
    <row r="12" spans="1:15" ht="21" customHeight="1" x14ac:dyDescent="0.35">
      <c r="A12" s="5"/>
      <c r="B12" s="150" t="s">
        <v>32</v>
      </c>
      <c r="C12" s="151"/>
      <c r="D12" s="151"/>
      <c r="E12" s="151"/>
      <c r="F12" s="125">
        <f>'Training Plan-Template'!N30</f>
        <v>2</v>
      </c>
      <c r="G12" s="124"/>
      <c r="H12" s="5"/>
      <c r="I12" s="5"/>
      <c r="J12" s="5"/>
      <c r="K12" s="65"/>
      <c r="L12" s="67"/>
      <c r="M12" s="66"/>
      <c r="N12" s="66"/>
      <c r="O12" s="66"/>
    </row>
    <row r="13" spans="1:15" ht="21" customHeight="1" x14ac:dyDescent="0.35">
      <c r="A13" s="5"/>
      <c r="B13" s="150" t="s">
        <v>33</v>
      </c>
      <c r="C13" s="151"/>
      <c r="D13" s="151"/>
      <c r="E13" s="151"/>
      <c r="F13" s="125">
        <f>'Training Plan-Template'!O30</f>
        <v>5</v>
      </c>
      <c r="G13" s="124"/>
      <c r="H13" s="5"/>
      <c r="I13" s="5"/>
      <c r="J13" s="5"/>
      <c r="K13" s="65"/>
      <c r="L13" s="66"/>
      <c r="M13" s="66"/>
      <c r="N13" s="66"/>
      <c r="O13" s="66"/>
    </row>
    <row r="14" spans="1:15" ht="21" customHeight="1" x14ac:dyDescent="0.35">
      <c r="A14" s="5"/>
      <c r="B14" s="152"/>
      <c r="C14" s="153"/>
      <c r="D14" s="153"/>
      <c r="E14" s="153"/>
      <c r="F14" s="5"/>
      <c r="G14" s="64"/>
      <c r="H14" s="5"/>
      <c r="I14" s="5"/>
      <c r="J14" s="5"/>
      <c r="K14" s="65"/>
      <c r="L14" s="66"/>
      <c r="M14" s="66"/>
      <c r="N14" s="66"/>
      <c r="O14" s="66"/>
    </row>
    <row r="15" spans="1:15" ht="305.5" customHeight="1" x14ac:dyDescent="0.35">
      <c r="A15" s="5"/>
      <c r="B15" s="152"/>
      <c r="C15" s="153"/>
      <c r="D15" s="153"/>
      <c r="E15" s="153"/>
      <c r="F15" s="5"/>
      <c r="G15" s="64"/>
      <c r="H15" s="5"/>
      <c r="I15" s="5"/>
      <c r="J15" s="5"/>
      <c r="K15" s="65"/>
      <c r="L15" s="67" t="s">
        <v>117</v>
      </c>
      <c r="M15" s="66"/>
      <c r="N15" s="66"/>
      <c r="O15" s="66"/>
    </row>
    <row r="16" spans="1:15" x14ac:dyDescent="0.35">
      <c r="A16" s="5"/>
      <c r="B16" s="5"/>
      <c r="C16" s="5"/>
      <c r="D16" s="5"/>
      <c r="E16" s="5"/>
      <c r="F16" s="5"/>
      <c r="G16" s="5"/>
      <c r="H16" s="5"/>
      <c r="I16" s="5"/>
      <c r="J16" s="5"/>
      <c r="K16" s="65"/>
      <c r="L16" s="66"/>
      <c r="M16" s="66"/>
      <c r="N16" s="66"/>
      <c r="O16" s="66"/>
    </row>
    <row r="17" spans="1:15" x14ac:dyDescent="0.35">
      <c r="A17" s="5"/>
      <c r="B17" s="5"/>
      <c r="C17" s="5"/>
      <c r="D17" s="5"/>
      <c r="E17" s="5"/>
      <c r="F17" s="5"/>
      <c r="G17" s="5"/>
      <c r="H17" s="5"/>
      <c r="I17" s="5"/>
      <c r="J17" s="5"/>
      <c r="K17" s="65"/>
      <c r="L17" s="66"/>
      <c r="M17" s="66"/>
      <c r="N17" s="66"/>
      <c r="O17" s="66"/>
    </row>
    <row r="18" spans="1:15" x14ac:dyDescent="0.35">
      <c r="A18" s="5"/>
      <c r="B18" s="5"/>
      <c r="C18" s="5"/>
      <c r="D18" s="5"/>
      <c r="E18" s="5"/>
      <c r="F18" s="5"/>
      <c r="G18" s="5"/>
      <c r="H18" s="5"/>
      <c r="I18" s="5"/>
      <c r="J18" s="5"/>
      <c r="K18" s="65"/>
      <c r="L18" s="66"/>
      <c r="M18" s="66"/>
      <c r="N18" s="66"/>
      <c r="O18" s="66"/>
    </row>
    <row r="19" spans="1:15" x14ac:dyDescent="0.35">
      <c r="A19" s="5"/>
      <c r="B19" s="5"/>
      <c r="C19" s="5"/>
      <c r="D19" s="5"/>
      <c r="E19" s="5"/>
      <c r="F19" s="5"/>
      <c r="G19" s="5"/>
      <c r="H19" s="5"/>
      <c r="I19" s="5"/>
      <c r="J19" s="5"/>
      <c r="K19" s="65"/>
      <c r="L19" s="66"/>
      <c r="M19" s="66"/>
      <c r="N19" s="66"/>
      <c r="O19" s="66"/>
    </row>
    <row r="20" spans="1:15" x14ac:dyDescent="0.35">
      <c r="A20" s="5"/>
      <c r="B20" s="5"/>
      <c r="C20" s="5"/>
      <c r="D20" s="5"/>
      <c r="E20" s="5"/>
      <c r="F20" s="5"/>
      <c r="G20" s="5"/>
      <c r="H20" s="5"/>
      <c r="I20" s="5"/>
      <c r="J20" s="5"/>
      <c r="K20" s="65"/>
      <c r="L20" s="66"/>
      <c r="M20" s="66"/>
      <c r="N20" s="66"/>
      <c r="O20" s="66"/>
    </row>
    <row r="21" spans="1:15" x14ac:dyDescent="0.35">
      <c r="A21" s="5"/>
      <c r="B21" s="5"/>
      <c r="C21" s="5"/>
      <c r="D21" s="5"/>
      <c r="E21" s="5"/>
      <c r="F21" s="5"/>
      <c r="G21" s="5"/>
      <c r="H21" s="5"/>
      <c r="I21" s="5"/>
      <c r="J21" s="5"/>
      <c r="K21" s="65"/>
      <c r="L21" s="66"/>
      <c r="M21" s="66"/>
      <c r="N21" s="66"/>
      <c r="O21" s="66"/>
    </row>
    <row r="22" spans="1:15" x14ac:dyDescent="0.35">
      <c r="A22" s="5"/>
      <c r="B22" s="5"/>
      <c r="C22" s="5"/>
      <c r="D22" s="5"/>
      <c r="E22" s="5"/>
      <c r="F22" s="5"/>
      <c r="G22" s="5"/>
      <c r="H22" s="5"/>
      <c r="I22" s="5"/>
      <c r="J22" s="5"/>
      <c r="K22" s="65"/>
      <c r="L22" s="66"/>
      <c r="M22" s="66"/>
      <c r="N22" s="66"/>
      <c r="O22" s="66"/>
    </row>
    <row r="23" spans="1:15" x14ac:dyDescent="0.35">
      <c r="A23" s="5"/>
      <c r="B23" s="5"/>
      <c r="C23" s="5"/>
      <c r="D23" s="5"/>
      <c r="E23" s="5"/>
      <c r="F23" s="5"/>
      <c r="G23" s="5"/>
      <c r="H23" s="5"/>
      <c r="I23" s="5"/>
      <c r="J23" s="5"/>
      <c r="K23" s="65"/>
      <c r="L23" s="66"/>
      <c r="M23" s="66"/>
      <c r="N23" s="66"/>
      <c r="O23" s="66"/>
    </row>
    <row r="24" spans="1:15" x14ac:dyDescent="0.35">
      <c r="A24" s="5"/>
      <c r="B24" s="5"/>
      <c r="C24" s="5"/>
      <c r="D24" s="5"/>
      <c r="E24" s="5"/>
      <c r="F24" s="5"/>
      <c r="G24" s="5"/>
      <c r="H24" s="5"/>
      <c r="I24" s="5"/>
      <c r="J24" s="5"/>
      <c r="K24" s="65"/>
      <c r="L24" s="66"/>
      <c r="M24" s="66"/>
      <c r="N24" s="66"/>
      <c r="O24" s="66"/>
    </row>
    <row r="25" spans="1:15" x14ac:dyDescent="0.35">
      <c r="A25" s="5"/>
      <c r="B25" s="5"/>
      <c r="C25" s="5"/>
      <c r="D25" s="5"/>
      <c r="E25" s="5"/>
      <c r="F25" s="5"/>
      <c r="G25" s="5"/>
      <c r="H25" s="5"/>
      <c r="I25" s="5"/>
      <c r="J25" s="5"/>
      <c r="K25" s="65"/>
      <c r="L25" s="66"/>
      <c r="M25" s="66"/>
      <c r="N25" s="66"/>
      <c r="O25" s="66"/>
    </row>
    <row r="26" spans="1:15" x14ac:dyDescent="0.35">
      <c r="A26" s="5"/>
      <c r="B26" s="5"/>
      <c r="C26" s="5"/>
      <c r="D26" s="5"/>
      <c r="E26" s="5"/>
      <c r="F26" s="5"/>
      <c r="G26" s="5"/>
      <c r="H26" s="5"/>
      <c r="I26" s="5"/>
      <c r="J26" s="5"/>
      <c r="K26" s="65"/>
      <c r="L26" s="66"/>
      <c r="M26" s="66"/>
      <c r="N26" s="66"/>
      <c r="O26" s="66"/>
    </row>
    <row r="27" spans="1:15" x14ac:dyDescent="0.35">
      <c r="A27" s="5"/>
      <c r="B27" s="5"/>
      <c r="C27" s="5"/>
      <c r="D27" s="5"/>
      <c r="E27" s="5"/>
      <c r="F27" s="5"/>
      <c r="G27" s="5"/>
      <c r="H27" s="5"/>
      <c r="I27" s="5"/>
      <c r="J27" s="5"/>
      <c r="K27" s="65"/>
      <c r="L27" s="66"/>
      <c r="M27" s="66"/>
      <c r="N27" s="66"/>
      <c r="O27" s="66"/>
    </row>
    <row r="28" spans="1:15" x14ac:dyDescent="0.35">
      <c r="A28" s="5"/>
      <c r="B28" s="5"/>
      <c r="C28" s="5"/>
      <c r="D28" s="5"/>
      <c r="E28" s="5"/>
      <c r="F28" s="5"/>
      <c r="G28" s="5"/>
      <c r="H28" s="5"/>
      <c r="I28" s="5"/>
      <c r="J28" s="5"/>
      <c r="K28" s="65"/>
      <c r="L28" s="66"/>
      <c r="M28" s="66"/>
      <c r="N28" s="66"/>
      <c r="O28" s="66"/>
    </row>
    <row r="29" spans="1:15" x14ac:dyDescent="0.35">
      <c r="A29" s="5"/>
      <c r="B29" s="5"/>
      <c r="C29" s="5"/>
      <c r="D29" s="5"/>
      <c r="E29" s="5"/>
      <c r="F29" s="5"/>
      <c r="G29" s="5"/>
      <c r="H29" s="5"/>
      <c r="I29" s="5"/>
      <c r="J29" s="5"/>
      <c r="K29" s="65"/>
      <c r="L29" s="66"/>
      <c r="M29" s="66"/>
      <c r="N29" s="66"/>
      <c r="O29" s="66"/>
    </row>
    <row r="30" spans="1:15" x14ac:dyDescent="0.35">
      <c r="A30" s="5"/>
      <c r="B30" s="5"/>
      <c r="C30" s="5"/>
      <c r="D30" s="5"/>
      <c r="E30" s="5"/>
      <c r="F30" s="5"/>
      <c r="G30" s="5"/>
      <c r="H30" s="5"/>
      <c r="I30" s="5"/>
      <c r="J30" s="5"/>
      <c r="K30" s="65"/>
      <c r="L30" s="66"/>
      <c r="M30" s="66"/>
      <c r="N30" s="66"/>
      <c r="O30" s="66"/>
    </row>
    <row r="31" spans="1:15" x14ac:dyDescent="0.35">
      <c r="A31" s="5"/>
      <c r="B31" s="5"/>
      <c r="C31" s="5"/>
      <c r="D31" s="5"/>
      <c r="E31" s="5"/>
      <c r="F31" s="5"/>
      <c r="G31" s="5"/>
      <c r="H31" s="5"/>
      <c r="I31" s="5"/>
      <c r="J31" s="5"/>
      <c r="K31" s="65"/>
      <c r="L31" s="66"/>
      <c r="M31" s="66"/>
      <c r="N31" s="66"/>
      <c r="O31" s="66"/>
    </row>
    <row r="32" spans="1:15" x14ac:dyDescent="0.35">
      <c r="A32" s="5"/>
      <c r="B32" s="5"/>
      <c r="C32" s="5"/>
      <c r="D32" s="5"/>
      <c r="E32" s="5"/>
      <c r="F32" s="5"/>
      <c r="G32" s="5"/>
      <c r="H32" s="5"/>
      <c r="I32" s="5"/>
      <c r="J32" s="5"/>
      <c r="K32" s="65"/>
      <c r="L32" s="66"/>
      <c r="M32" s="66"/>
      <c r="N32" s="66"/>
      <c r="O32" s="66"/>
    </row>
    <row r="33" spans="1:15" x14ac:dyDescent="0.35">
      <c r="A33" s="5"/>
      <c r="B33" s="5"/>
      <c r="C33" s="5"/>
      <c r="D33" s="5"/>
      <c r="E33" s="5"/>
      <c r="F33" s="5"/>
      <c r="G33" s="5"/>
      <c r="H33" s="5"/>
      <c r="I33" s="5"/>
      <c r="J33" s="5"/>
      <c r="K33" s="65"/>
      <c r="L33" s="66"/>
      <c r="M33" s="66"/>
      <c r="N33" s="66"/>
      <c r="O33" s="66"/>
    </row>
    <row r="34" spans="1:15" x14ac:dyDescent="0.35">
      <c r="A34" s="5"/>
      <c r="B34" s="5"/>
      <c r="C34" s="5"/>
      <c r="D34" s="5"/>
      <c r="E34" s="5"/>
      <c r="F34" s="5"/>
      <c r="G34" s="5"/>
      <c r="H34" s="5"/>
      <c r="I34" s="5"/>
      <c r="J34" s="5"/>
      <c r="K34" s="65"/>
      <c r="L34" s="66"/>
      <c r="M34" s="66"/>
      <c r="N34" s="66"/>
      <c r="O34" s="66"/>
    </row>
    <row r="35" spans="1:15" x14ac:dyDescent="0.35">
      <c r="A35" s="5"/>
      <c r="B35" s="5"/>
      <c r="C35" s="5"/>
      <c r="D35" s="5"/>
      <c r="E35" s="5"/>
      <c r="F35" s="5"/>
      <c r="G35" s="5"/>
      <c r="H35" s="5"/>
      <c r="I35" s="5"/>
      <c r="J35" s="5"/>
      <c r="K35" s="65"/>
      <c r="L35" s="66"/>
      <c r="M35" s="66"/>
      <c r="N35" s="66"/>
      <c r="O35" s="66"/>
    </row>
    <row r="36" spans="1:15" x14ac:dyDescent="0.35">
      <c r="A36" s="5"/>
      <c r="B36" s="5"/>
      <c r="C36" s="5"/>
      <c r="D36" s="5"/>
      <c r="E36" s="5"/>
      <c r="F36" s="5"/>
      <c r="G36" s="5"/>
      <c r="H36" s="5"/>
      <c r="I36" s="5"/>
      <c r="J36" s="5"/>
      <c r="K36" s="65"/>
      <c r="L36" s="66"/>
      <c r="M36" s="66"/>
      <c r="N36" s="66"/>
      <c r="O36" s="66"/>
    </row>
    <row r="37" spans="1:15" x14ac:dyDescent="0.35">
      <c r="A37" s="5"/>
      <c r="B37" s="5"/>
      <c r="C37" s="5"/>
      <c r="D37" s="5"/>
      <c r="E37" s="5"/>
      <c r="F37" s="5"/>
      <c r="G37" s="5"/>
      <c r="H37" s="5"/>
      <c r="I37" s="5"/>
      <c r="J37" s="5"/>
      <c r="K37" s="65"/>
      <c r="L37" s="66"/>
      <c r="M37" s="66"/>
      <c r="N37" s="66"/>
      <c r="O37" s="66"/>
    </row>
    <row r="38" spans="1:15" x14ac:dyDescent="0.35">
      <c r="A38" s="5"/>
      <c r="B38" s="5"/>
      <c r="C38" s="5"/>
      <c r="D38" s="5"/>
      <c r="E38" s="5"/>
      <c r="F38" s="5"/>
      <c r="G38" s="5"/>
      <c r="H38" s="5"/>
      <c r="I38" s="5"/>
      <c r="J38" s="5"/>
      <c r="K38" s="65"/>
      <c r="L38" s="66"/>
      <c r="M38" s="66"/>
      <c r="N38" s="66"/>
      <c r="O38" s="66"/>
    </row>
    <row r="39" spans="1:15" x14ac:dyDescent="0.35">
      <c r="A39" s="5"/>
      <c r="B39" s="5"/>
      <c r="C39" s="5"/>
      <c r="D39" s="5"/>
      <c r="E39" s="5"/>
      <c r="F39" s="5"/>
      <c r="G39" s="5"/>
      <c r="H39" s="5"/>
      <c r="I39" s="5"/>
      <c r="J39" s="5"/>
      <c r="K39" s="65"/>
      <c r="N39" s="66"/>
      <c r="O39" s="66"/>
    </row>
    <row r="40" spans="1:15" x14ac:dyDescent="0.35">
      <c r="A40" s="5"/>
      <c r="B40" s="5"/>
      <c r="C40" s="5"/>
      <c r="D40" s="5"/>
      <c r="E40" s="5"/>
      <c r="F40" s="5"/>
      <c r="G40" s="5"/>
      <c r="H40" s="5"/>
      <c r="I40" s="5"/>
      <c r="J40" s="5"/>
      <c r="K40" s="65"/>
    </row>
    <row r="41" spans="1:15" x14ac:dyDescent="0.35">
      <c r="A41" s="5"/>
      <c r="B41" s="5"/>
      <c r="C41" s="5"/>
      <c r="D41" s="5"/>
      <c r="E41" s="5"/>
      <c r="F41" s="5"/>
      <c r="G41" s="5"/>
      <c r="H41" s="5"/>
      <c r="I41" s="5"/>
      <c r="J41" s="5"/>
      <c r="K41" s="65"/>
    </row>
    <row r="42" spans="1:15" x14ac:dyDescent="0.35">
      <c r="A42" s="5"/>
      <c r="B42" s="5"/>
      <c r="C42" s="5"/>
      <c r="D42" s="5"/>
      <c r="E42" s="5"/>
      <c r="F42" s="5"/>
      <c r="G42" s="5"/>
      <c r="H42" s="5"/>
      <c r="I42" s="5"/>
      <c r="J42" s="5"/>
    </row>
    <row r="43" spans="1:15" x14ac:dyDescent="0.35">
      <c r="A43" s="5"/>
      <c r="B43" s="5"/>
      <c r="C43" s="5"/>
      <c r="D43" s="5"/>
      <c r="E43" s="5"/>
      <c r="F43" s="5"/>
      <c r="G43" s="5"/>
      <c r="J43" s="5"/>
    </row>
    <row r="44" spans="1:15" x14ac:dyDescent="0.35">
      <c r="A44" s="5"/>
      <c r="B44" s="5"/>
      <c r="C44" s="5"/>
      <c r="D44" s="5"/>
      <c r="E44" s="5"/>
      <c r="F44" s="5"/>
      <c r="G44" s="5"/>
      <c r="J44" s="5"/>
    </row>
    <row r="45" spans="1:15" x14ac:dyDescent="0.35">
      <c r="A45" s="5"/>
      <c r="B45" s="5"/>
      <c r="C45" s="5"/>
      <c r="D45" s="5"/>
      <c r="E45" s="5"/>
      <c r="F45" s="5"/>
      <c r="G45" s="5"/>
      <c r="J45" s="5"/>
    </row>
    <row r="46" spans="1:15" x14ac:dyDescent="0.35">
      <c r="A46" s="5"/>
      <c r="J46" s="5"/>
    </row>
    <row r="47" spans="1:15" x14ac:dyDescent="0.35">
      <c r="A47" s="5"/>
      <c r="J47" s="5"/>
    </row>
    <row r="48" spans="1:15" x14ac:dyDescent="0.35">
      <c r="A48" s="5"/>
      <c r="J48" s="5"/>
    </row>
    <row r="49" spans="1:10" x14ac:dyDescent="0.35">
      <c r="A49" s="5"/>
      <c r="J49" s="5"/>
    </row>
    <row r="50" spans="1:10" x14ac:dyDescent="0.35">
      <c r="A50" s="5"/>
      <c r="J50" s="5"/>
    </row>
    <row r="51" spans="1:10" x14ac:dyDescent="0.35">
      <c r="A51" s="5"/>
      <c r="J51" s="5"/>
    </row>
    <row r="52" spans="1:10" x14ac:dyDescent="0.35">
      <c r="A52" s="5"/>
      <c r="J52" s="5"/>
    </row>
    <row r="53" spans="1:10" x14ac:dyDescent="0.35">
      <c r="A53" s="5"/>
      <c r="J53" s="5"/>
    </row>
    <row r="54" spans="1:10" x14ac:dyDescent="0.35">
      <c r="J54" s="5"/>
    </row>
  </sheetData>
  <mergeCells count="8">
    <mergeCell ref="B12:E12"/>
    <mergeCell ref="B13:E13"/>
    <mergeCell ref="B14:E14"/>
    <mergeCell ref="B15:E15"/>
    <mergeCell ref="B8:E8"/>
    <mergeCell ref="B9:E9"/>
    <mergeCell ref="B10:E10"/>
    <mergeCell ref="B11:E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I30"/>
  <sheetViews>
    <sheetView zoomScale="40" zoomScaleNormal="40" workbookViewId="0">
      <selection sqref="A1:H26"/>
    </sheetView>
  </sheetViews>
  <sheetFormatPr defaultRowHeight="14.5" x14ac:dyDescent="0.35"/>
  <cols>
    <col min="1" max="1" width="3.81640625" customWidth="1"/>
    <col min="2" max="2" width="43.453125" customWidth="1"/>
    <col min="3" max="3" width="15.453125" customWidth="1"/>
    <col min="4" max="4" width="14.54296875" customWidth="1"/>
    <col min="5" max="7" width="53.453125" customWidth="1"/>
  </cols>
  <sheetData>
    <row r="1" spans="1:9" s="129" customFormat="1" ht="34.5" customHeight="1" x14ac:dyDescent="0.35">
      <c r="B1" s="156" t="str">
        <f>'Training Plan-Template'!D2</f>
        <v>Professional Practice Chartered Quantity Surveying</v>
      </c>
      <c r="C1" s="156"/>
      <c r="D1" s="156"/>
      <c r="E1" s="156"/>
      <c r="F1" s="156"/>
      <c r="G1" s="156"/>
    </row>
    <row r="2" spans="1:9" s="129" customFormat="1" ht="40.5" customHeight="1" x14ac:dyDescent="0.35">
      <c r="B2" s="156" t="str">
        <f>'Training Plan-Template'!I9</f>
        <v>BSc Hons Professional Practice in Quantity Surveying</v>
      </c>
      <c r="C2" s="156"/>
      <c r="D2" s="156"/>
      <c r="E2" s="156"/>
      <c r="F2" s="156"/>
      <c r="G2" s="156"/>
    </row>
    <row r="3" spans="1:9" s="129" customFormat="1" ht="102" customHeight="1" x14ac:dyDescent="0.35">
      <c r="B3" s="155" t="str">
        <f>'Training Plan-Template'!S8</f>
        <v>The apprenticeship is delivered over five years.
Participants attend the University on day release throughout the course. The programme takes a work-based blended learning approach, with modules delivered through a combination of lectures, class-based seminars, practical work and site visits. Additional learning opportunities include workshops and industry visits.</v>
      </c>
      <c r="C3" s="155"/>
      <c r="D3" s="155"/>
      <c r="E3" s="155"/>
      <c r="F3" s="155"/>
      <c r="G3" s="155"/>
    </row>
    <row r="4" spans="1:9" s="128" customFormat="1" ht="69" customHeight="1" x14ac:dyDescent="0.35">
      <c r="B4" s="154" t="s">
        <v>118</v>
      </c>
      <c r="C4" s="154"/>
      <c r="D4" s="154"/>
      <c r="E4" s="154"/>
      <c r="F4" s="154"/>
      <c r="G4" s="154"/>
    </row>
    <row r="5" spans="1:9" ht="106.5" customHeight="1" x14ac:dyDescent="0.35">
      <c r="A5" s="5"/>
      <c r="B5" s="5"/>
      <c r="C5" s="85" t="s">
        <v>119</v>
      </c>
      <c r="D5" s="86" t="s">
        <v>120</v>
      </c>
      <c r="E5" s="86" t="s">
        <v>121</v>
      </c>
      <c r="F5" s="86" t="s">
        <v>122</v>
      </c>
      <c r="G5" s="87" t="s">
        <v>123</v>
      </c>
      <c r="H5" s="5"/>
      <c r="I5" s="5"/>
    </row>
    <row r="6" spans="1:9" ht="136.5" customHeight="1" x14ac:dyDescent="0.35">
      <c r="A6" s="5"/>
      <c r="B6" s="81" t="e">
        <f>'Training Plan-Template'!#REF!</f>
        <v>#REF!</v>
      </c>
      <c r="C6" s="68" t="e">
        <f>'Training Plan-Template'!#REF!</f>
        <v>#REF!</v>
      </c>
      <c r="D6" s="68" t="e">
        <f>'Training Plan-Template'!#REF!</f>
        <v>#REF!</v>
      </c>
      <c r="E6" s="72" t="e">
        <f>'Training Plan-Template'!#REF!</f>
        <v>#REF!</v>
      </c>
      <c r="F6" s="72" t="e">
        <f>'Training Plan-Template'!#REF!</f>
        <v>#REF!</v>
      </c>
      <c r="G6" s="73" t="e">
        <f>'Training Plan-Template'!#REF!</f>
        <v>#REF!</v>
      </c>
      <c r="H6" s="5"/>
      <c r="I6" s="5"/>
    </row>
    <row r="7" spans="1:9" ht="103.5" customHeight="1" x14ac:dyDescent="0.35">
      <c r="A7" s="5"/>
      <c r="B7" s="82" t="e">
        <f>'Training Plan-Template'!#REF!</f>
        <v>#REF!</v>
      </c>
      <c r="C7" s="69" t="e">
        <f>'Training Plan-Template'!#REF!</f>
        <v>#REF!</v>
      </c>
      <c r="D7" s="69" t="e">
        <f>'Training Plan-Template'!#REF!</f>
        <v>#REF!</v>
      </c>
      <c r="E7" s="74" t="e">
        <f>'Training Plan-Template'!#REF!</f>
        <v>#REF!</v>
      </c>
      <c r="F7" s="74" t="e">
        <f>'Training Plan-Template'!#REF!</f>
        <v>#REF!</v>
      </c>
      <c r="G7" s="75" t="e">
        <f>'Training Plan-Template'!#REF!</f>
        <v>#REF!</v>
      </c>
      <c r="H7" s="5"/>
      <c r="I7" s="5"/>
    </row>
    <row r="8" spans="1:9" ht="102.75" customHeight="1" x14ac:dyDescent="0.35">
      <c r="A8" s="5"/>
      <c r="B8" s="82" t="e">
        <f>'Training Plan-Template'!#REF!</f>
        <v>#REF!</v>
      </c>
      <c r="C8" s="69" t="e">
        <f>'Training Plan-Template'!#REF!</f>
        <v>#REF!</v>
      </c>
      <c r="D8" s="69" t="e">
        <f>'Training Plan-Template'!#REF!</f>
        <v>#REF!</v>
      </c>
      <c r="E8" s="74" t="e">
        <f>'Training Plan-Template'!#REF!</f>
        <v>#REF!</v>
      </c>
      <c r="F8" s="74" t="e">
        <f>'Training Plan-Template'!#REF!</f>
        <v>#REF!</v>
      </c>
      <c r="G8" s="75" t="e">
        <f>'Training Plan-Template'!#REF!</f>
        <v>#REF!</v>
      </c>
      <c r="H8" s="5"/>
      <c r="I8" s="5"/>
    </row>
    <row r="9" spans="1:9" ht="93.75" customHeight="1" x14ac:dyDescent="0.35">
      <c r="A9" s="5"/>
      <c r="B9" s="82" t="e">
        <f>'Training Plan-Template'!#REF!</f>
        <v>#REF!</v>
      </c>
      <c r="C9" s="69" t="e">
        <f>'Training Plan-Template'!#REF!</f>
        <v>#REF!</v>
      </c>
      <c r="D9" s="69" t="e">
        <f>'Training Plan-Template'!#REF!</f>
        <v>#REF!</v>
      </c>
      <c r="E9" s="74" t="e">
        <f>'Training Plan-Template'!#REF!</f>
        <v>#REF!</v>
      </c>
      <c r="F9" s="74" t="e">
        <f>'Training Plan-Template'!#REF!</f>
        <v>#REF!</v>
      </c>
      <c r="G9" s="75" t="e">
        <f>'Training Plan-Template'!#REF!</f>
        <v>#REF!</v>
      </c>
      <c r="H9" s="5"/>
      <c r="I9" s="5"/>
    </row>
    <row r="10" spans="1:9" ht="89.25" customHeight="1" x14ac:dyDescent="0.35">
      <c r="A10" s="5"/>
      <c r="B10" s="82" t="e">
        <f>'Training Plan-Template'!#REF!</f>
        <v>#REF!</v>
      </c>
      <c r="C10" s="69" t="e">
        <f>'Training Plan-Template'!#REF!</f>
        <v>#REF!</v>
      </c>
      <c r="D10" s="69" t="e">
        <f>'Training Plan-Template'!#REF!</f>
        <v>#REF!</v>
      </c>
      <c r="E10" s="74" t="e">
        <f>'Training Plan-Template'!#REF!</f>
        <v>#REF!</v>
      </c>
      <c r="F10" s="74" t="e">
        <f>'Training Plan-Template'!#REF!</f>
        <v>#REF!</v>
      </c>
      <c r="G10" s="75" t="e">
        <f>'Training Plan-Template'!#REF!</f>
        <v>#REF!</v>
      </c>
      <c r="H10" s="5"/>
      <c r="I10" s="5"/>
    </row>
    <row r="11" spans="1:9" x14ac:dyDescent="0.35">
      <c r="A11" s="5"/>
      <c r="B11" s="76"/>
      <c r="C11" s="70"/>
      <c r="D11" s="70"/>
      <c r="E11" s="77"/>
      <c r="F11" s="77"/>
      <c r="G11" s="78"/>
      <c r="H11" s="5"/>
      <c r="I11" s="5"/>
    </row>
    <row r="12" spans="1:9" ht="184.5" customHeight="1" x14ac:dyDescent="0.35">
      <c r="A12" s="5"/>
      <c r="B12" s="82" t="str">
        <f>'Training Plan-Template'!C19</f>
        <v>Contractual Procedures for Quantity Surveying Apprentices - Year 3</v>
      </c>
      <c r="C12" s="69">
        <f>'Training Plan-Template'!E19</f>
        <v>1</v>
      </c>
      <c r="D12" s="69">
        <f>'Training Plan-Template'!F19</f>
        <v>9</v>
      </c>
      <c r="E12" s="74" t="str">
        <f>'Training Plan-Template'!S19</f>
        <v>Review the module guide noting method of assessment and timings. You will need to be aware of the material covered in this module and plan to allow the student to experience tendering, procurement and differing forms of contract. Support the student to allow them to develop a familiarity with the structure and content of the contracts.</v>
      </c>
      <c r="F12" s="74" t="str">
        <f>'Training Plan-Template'!T19</f>
        <v>Review the recommended reading for the module and ensure engagement ahead of each week, which will consider a different element of procurement, trending or contract related. The student will need to understand the detail, but also show reflection from their experience in work. They must therefore be exposed to the methods of procurement, types of contracts used in the workplace. They should be encouraged to complete contract administrative tasks under supervision. Allow your student to access training and access to the reading of construction press and journals.</v>
      </c>
      <c r="G12" s="75" t="str">
        <f>'Training Plan-Template'!U19</f>
        <v>Review the weekly topics list with the student to understand any areas for improvement. Review feedback from the two assessment methods, advisory report and the exam to help highlight these areas. Encourage students to complete module feedback to enable continued improvement.</v>
      </c>
      <c r="H12" s="5"/>
      <c r="I12" s="5"/>
    </row>
    <row r="13" spans="1:9" ht="169.5" customHeight="1" x14ac:dyDescent="0.35">
      <c r="A13" s="5"/>
      <c r="B13" s="82" t="str">
        <f>'Training Plan-Template'!C20</f>
        <v>Reflective Skills for Built Environment Professional Apprentice Performance - Year 3</v>
      </c>
      <c r="C13" s="69">
        <f>'Training Plan-Template'!E20</f>
        <v>1</v>
      </c>
      <c r="D13" s="69">
        <f>'Training Plan-Template'!F20</f>
        <v>9</v>
      </c>
      <c r="E13" s="74" t="str">
        <f>'Training Plan-Template'!S20</f>
        <v xml:space="preserve">Review the module guidance and understand the delivery schedule. Support the student in updating their skills scan and review once complete. </v>
      </c>
      <c r="F13" s="74" t="str">
        <f>'Training Plan-Template'!T20</f>
        <v>Complete the Apprentice Progress Review allowing sufficient preparation, discuss areas of strength and concern. Where does the apprentice require support through guidance or exposure to different areas of work. Agree detailed actions / targets prior to the next review. Have regular reviews of the students portfolio, this is developed over the year and forms the assessment method for this module and should include: detailed action plan, 5 years career plan, CPD log, reflection of how will achieve KSBs and completion of LinkedIn learning.</v>
      </c>
      <c r="G13" s="75" t="str">
        <f>'Training Plan-Template'!U20</f>
        <v>Review the progress of KSB's to reflect on skills scan compete at start of the year.  Use the Apprenticeship Progress Review (APR)  post completion to discuss development of the KSBs and also academic  performance and confidence evidenced through this module. Follow up to agree experience / shadowing opportunities to support the modules for the next academic year.</v>
      </c>
      <c r="H13" s="5"/>
      <c r="I13" s="5"/>
    </row>
    <row r="14" spans="1:9" ht="123.75" customHeight="1" x14ac:dyDescent="0.35">
      <c r="A14" s="5"/>
      <c r="B14" s="82" t="str">
        <f>'Training Plan-Template'!C21</f>
        <v>Measurement of Building Works for Quantity Surveying Apprentices - Year 3</v>
      </c>
      <c r="C14" s="69">
        <f>'Training Plan-Template'!E21</f>
        <v>1</v>
      </c>
      <c r="D14" s="69">
        <f>'Training Plan-Template'!F21</f>
        <v>9</v>
      </c>
      <c r="E14" s="74" t="str">
        <f>'Training Plan-Template'!S21</f>
        <v>Review the module guide noting method of assessment and timings. Ensure the student has access to copies of NRM either in print or on their computer for reference. Plan where student can get experience of measuring of different elements at work. Enable use of any IT software programmes that are used in the workplace for measuring or costing.</v>
      </c>
      <c r="F14" s="74" t="str">
        <f>'Training Plan-Template'!T21</f>
        <v>Be aware of the topics covered each week and offer support to develop their understanding. Be aware of assessment dates and allow students time and resources to prepare for these. Review assignment feedback to flag any areas for improvement.</v>
      </c>
      <c r="G14" s="75" t="str">
        <f>'Training Plan-Template'!U21</f>
        <v>Review module marks and student feedback to identify any gaps in knowledge, or to develop areas of interest. Encourage student to complete module evaluation.</v>
      </c>
      <c r="H14" s="5"/>
      <c r="I14" s="5"/>
    </row>
    <row r="15" spans="1:9" ht="149.25" customHeight="1" x14ac:dyDescent="0.35">
      <c r="A15" s="5"/>
      <c r="B15" s="82" t="str">
        <f>'Training Plan-Template'!C22</f>
        <v>Cost Management for Quantity Surveying Apprentices - Year 3</v>
      </c>
      <c r="C15" s="69">
        <f>'Training Plan-Template'!E22</f>
        <v>1</v>
      </c>
      <c r="D15" s="69">
        <f>'Training Plan-Template'!F22</f>
        <v>9</v>
      </c>
      <c r="E15" s="74" t="str">
        <f>'Training Plan-Template'!S22</f>
        <v>Review the module guide noting method of assessment and timings. Ensure the student is aware of the cost estimating practices used in your business and the basis of pricing, e.g. in house data, BCIS, Spons etc.</v>
      </c>
      <c r="F15" s="74" t="str">
        <f>'Training Plan-Template'!T22</f>
        <v xml:space="preserve">Review the module schedule and discuss the weekly topics with the student. Where possible ensure the student gains experience in the topics covered, producing a cost estimate or risk register for example. Allow the student to explore BCIS, Spons, or other sources with tasks in the workplace. The student should be aware of how the business is financially managed with regards to cash flows, risk management etc. Review feedback from the coursework submission. </v>
      </c>
      <c r="G15" s="75" t="str">
        <f>'Training Plan-Template'!U22</f>
        <v xml:space="preserve">Allow the student to reflect on the module, what areas need further development of their understanding? Ensure the module evaluation is complete. </v>
      </c>
      <c r="H15" s="5"/>
      <c r="I15" s="5"/>
    </row>
    <row r="16" spans="1:9" ht="111.75" customHeight="1" x14ac:dyDescent="0.35">
      <c r="A16" s="5"/>
      <c r="B16" s="82" t="str">
        <f>'Training Plan-Template'!C23</f>
        <v>Work Based Project for Built Environment Apprentices - Year 4</v>
      </c>
      <c r="C16" s="69">
        <f>'Training Plan-Template'!E23</f>
        <v>1</v>
      </c>
      <c r="D16" s="69">
        <f>'Training Plan-Template'!F23</f>
        <v>9</v>
      </c>
      <c r="E16" s="74" t="str">
        <f>'Training Plan-Template'!S23</f>
        <v xml:space="preserve">Review the module guide and understand the format of the teaching. </v>
      </c>
      <c r="F16" s="74" t="str">
        <f>'Training Plan-Template'!T23</f>
        <v>Support the students for the pre-reading and preparation required for the weekly lectures / workshops. Have discussions in the workplace about the topics and how they are dealt with in the workplace. Ask the student to reflect on how the topics may impact on them as an individual but also the business.</v>
      </c>
      <c r="G16" s="75" t="str">
        <f>'Training Plan-Template'!U23</f>
        <v>Review the students submission at the end of the year and discuss the key points with them, this should link to monitoring of their progress.</v>
      </c>
      <c r="H16" s="5"/>
      <c r="I16" s="5"/>
    </row>
    <row r="17" spans="1:9" x14ac:dyDescent="0.35">
      <c r="A17" s="5"/>
      <c r="B17" s="76"/>
      <c r="C17" s="70"/>
      <c r="D17" s="70"/>
      <c r="E17" s="77"/>
      <c r="F17" s="77"/>
      <c r="G17" s="78"/>
      <c r="H17" s="5"/>
      <c r="I17" s="5"/>
    </row>
    <row r="18" spans="1:9" ht="123.75" customHeight="1" x14ac:dyDescent="0.35">
      <c r="A18" s="5"/>
      <c r="B18" s="82" t="str">
        <f>'Training Plan-Template'!C25</f>
        <v xml:space="preserve">
Quantity Surveying Practice &amp; Contract Management for Apprentices - Year 4</v>
      </c>
      <c r="C18" s="69">
        <f>'Training Plan-Template'!E25</f>
        <v>1</v>
      </c>
      <c r="D18" s="69">
        <f>'Training Plan-Template'!F25</f>
        <v>9</v>
      </c>
      <c r="E18" s="74" t="str">
        <f>'Training Plan-Template'!S25</f>
        <v xml:space="preserve">Review the module guide and understand the format of the teaching. The students will need to be aware of the topics being taught each week, if possible provide students access to different forms of contracts used in the workplace. Flag up any potential business opportunities or external training that would assist in developing knowledge for this module. </v>
      </c>
      <c r="F18" s="74" t="str">
        <f>'Training Plan-Template'!T25</f>
        <v xml:space="preserve">Provide access to sources of further reading, students are required to read around the subjects prior to each weekly session. Provide a mock interview with the student, ahead of their Assessment 1 and test them on the list of questions. Provide further support where needed. </v>
      </c>
      <c r="G18" s="75" t="str">
        <f>'Training Plan-Template'!U25</f>
        <v xml:space="preserve">Reflect on the success of the module and highlight any areas where the student could benefit from additional training or experience in the workplace. </v>
      </c>
      <c r="H18" s="5"/>
      <c r="I18" s="5"/>
    </row>
    <row r="19" spans="1:9" ht="105.75" customHeight="1" x14ac:dyDescent="0.35">
      <c r="A19" s="5"/>
      <c r="B19" s="82" t="str">
        <f>'Training Plan-Template'!C26</f>
        <v>Strategic Facilities Management for Built Environment Apprentices - Year 4</v>
      </c>
      <c r="C19" s="69">
        <f>'Training Plan-Template'!E26</f>
        <v>1</v>
      </c>
      <c r="D19" s="69">
        <f>'Training Plan-Template'!F26</f>
        <v>9</v>
      </c>
      <c r="E19" s="74" t="str">
        <f>'Training Plan-Template'!S26</f>
        <v xml:space="preserve">Review the module guide noting method of teaching, assessment and timings. Discuss how FM influences your business practices. Review reading list and schedule time to read as well as any pre-reading required ahead of the weeks timetabled sessions. </v>
      </c>
      <c r="F19" s="74" t="str">
        <f>'Training Plan-Template'!T26</f>
        <v>Ensure any pre-tasks are completed before the lecture. Encourage students to engage in the workshops by encouraging contribution in meetings at the workplace.</v>
      </c>
      <c r="G19" s="75" t="str">
        <f>'Training Plan-Template'!U26</f>
        <v xml:space="preserve">Reflect on the success of the module and highlight any areas where the student could benefit from additional training or experience in the workplace. </v>
      </c>
      <c r="H19" s="5"/>
      <c r="I19" s="5"/>
    </row>
    <row r="20" spans="1:9" ht="105.75" customHeight="1" x14ac:dyDescent="0.35">
      <c r="A20" s="5"/>
      <c r="B20" s="82" t="str">
        <f>'Training Plan-Template'!C27</f>
        <v>Work Based Investigation for Built Environment Apprentices - Year 5</v>
      </c>
      <c r="C20" s="69">
        <f>'Training Plan-Template'!E27</f>
        <v>1</v>
      </c>
      <c r="D20" s="69">
        <f>'Training Plan-Template'!F27</f>
        <v>9</v>
      </c>
      <c r="E20" s="74" t="str">
        <f>'Training Plan-Template'!S27</f>
        <v>Review the module guide and discuss some potential ideas for the investigation. Discuss options with the student for further reading around any options identified.</v>
      </c>
      <c r="F20" s="74" t="str">
        <f>'Training Plan-Template'!T27</f>
        <v xml:space="preserve">Provide the student with support to develop ideas from, the investigation should be related to the work the student is undertaking in industry. Be aware of deadline for submissions and ensure work pressures allow for this, where able. </v>
      </c>
      <c r="G20" s="75" t="str">
        <f>'Training Plan-Template'!U27</f>
        <v>Review the students submission and consider any impacts it could have on the business.</v>
      </c>
      <c r="H20" s="5"/>
      <c r="I20" s="5"/>
    </row>
    <row r="21" spans="1:9" ht="183" customHeight="1" x14ac:dyDescent="0.35">
      <c r="A21" s="5"/>
      <c r="B21" s="82" t="str">
        <f>'Training Plan-Template'!C28</f>
        <v>Reflective Practice for Apprenticeship EPA Preparation - Year 5</v>
      </c>
      <c r="C21" s="69">
        <f>'Training Plan-Template'!E28</f>
        <v>1</v>
      </c>
      <c r="D21" s="69">
        <f>'Training Plan-Template'!F28</f>
        <v>9</v>
      </c>
      <c r="E21" s="74" t="str">
        <f>'Training Plan-Template'!S28</f>
        <v xml:space="preserve">Review the module guide with the student and familiarise withe the taught content for the year. Discuss any reflections the student has on their experience in work, consider their progress and challenges ahead of PDP updating in the module. 
Familiarise yourself with the requirements of the APC and this module, the information the student has to provide and when. </v>
      </c>
      <c r="F21" s="74" t="str">
        <f>'Training Plan-Template'!T28</f>
        <v>Hold regular discussions with the student and explain how the topics (over both semesters)are covered in this module are dealt within the business.
Hold reviews with the student to monitor progress and ensure that the requirements for CPD are achieved and ensure the student has access to all company information they require, e.g. financial management processes, complaints handling procedures etc.
Hold Supervisor reviews with the student every 3 months to monitor progress and sign off competencies as soon as possible.</v>
      </c>
      <c r="G21" s="75" t="str">
        <f>'Training Plan-Template'!U28</f>
        <v xml:space="preserve">Review any gaps in the students' knowledge for competencies and address these by further reading or training where possible. Encourage the student to prepare documents for review and sign off in line with the timetable set for that assessment. Allow the student the time to attend the APC workshop sessions held by SHU post degree. Arrange for the student to have mock APC interviews. </v>
      </c>
      <c r="H21" s="5"/>
      <c r="I21" s="5"/>
    </row>
    <row r="22" spans="1:9" ht="95.25" customHeight="1" x14ac:dyDescent="0.35">
      <c r="A22" s="5"/>
      <c r="B22" s="82" t="str">
        <f>'Training Plan-Template'!C29</f>
        <v>Advanced Measurement and Cost Management for Quantity Surveying Apprentices - Year 5</v>
      </c>
      <c r="C22" s="69">
        <f>'Training Plan-Template'!E29</f>
        <v>1</v>
      </c>
      <c r="D22" s="69">
        <f>'Training Plan-Template'!F29</f>
        <v>9</v>
      </c>
      <c r="E22" s="74" t="str">
        <f>'Training Plan-Template'!S29</f>
        <v xml:space="preserve">Review the module guide noting assessment dates and format. Allow the student to practise measurement and costing skills within the workplace, including the use of any specialised software. </v>
      </c>
      <c r="F22" s="74" t="str">
        <f>'Training Plan-Template'!T29</f>
        <v xml:space="preserve">Check in with the student to confirm they are understanding the taught content, if not please prompt them to contact the course team as soon as possible. Encourage the students to engage in the module and be active in discussion / group work.  </v>
      </c>
      <c r="G22" s="75" t="str">
        <f>'Training Plan-Template'!U29</f>
        <v xml:space="preserve">Reflect on success of the module and highlight any additional training required. </v>
      </c>
      <c r="H22" s="5"/>
      <c r="I22" s="5"/>
    </row>
    <row r="23" spans="1:9" x14ac:dyDescent="0.35">
      <c r="A23" s="5"/>
      <c r="B23" s="76"/>
      <c r="C23" s="70"/>
      <c r="D23" s="70"/>
      <c r="E23" s="77"/>
      <c r="F23" s="77"/>
      <c r="G23" s="78"/>
      <c r="H23" s="5"/>
      <c r="I23" s="5"/>
    </row>
    <row r="24" spans="1:9" ht="35.5" customHeight="1" x14ac:dyDescent="0.35">
      <c r="A24" s="5"/>
      <c r="B24" s="83" t="str">
        <f>'Training Plan-Template'!C32</f>
        <v>Gateway Period</v>
      </c>
      <c r="C24" s="69">
        <f>'Training Plan-Template'!E32</f>
        <v>0</v>
      </c>
      <c r="D24" s="69">
        <f>'Training Plan-Template'!F32</f>
        <v>0</v>
      </c>
      <c r="E24" s="74">
        <f>'Training Plan-Template'!S32</f>
        <v>0</v>
      </c>
      <c r="F24" s="74">
        <f>'Training Plan-Template'!T32</f>
        <v>0</v>
      </c>
      <c r="G24" s="75">
        <f>'Training Plan-Template'!U32</f>
        <v>0</v>
      </c>
      <c r="H24" s="5"/>
      <c r="I24" s="5"/>
    </row>
    <row r="25" spans="1:9" ht="38.5" customHeight="1" x14ac:dyDescent="0.35">
      <c r="A25" s="5"/>
      <c r="B25" s="84" t="str">
        <f>'Training Plan-Template'!C33</f>
        <v>Independent End Point Assessment</v>
      </c>
      <c r="C25" s="71">
        <f>'Training Plan-Template'!E33</f>
        <v>0</v>
      </c>
      <c r="D25" s="71">
        <f>'Training Plan-Template'!F33</f>
        <v>0</v>
      </c>
      <c r="E25" s="79">
        <f>'Training Plan-Template'!S33</f>
        <v>0</v>
      </c>
      <c r="F25" s="79">
        <f>'Training Plan-Template'!T33</f>
        <v>0</v>
      </c>
      <c r="G25" s="80">
        <f>'Training Plan-Template'!U33</f>
        <v>0</v>
      </c>
      <c r="H25" s="5"/>
      <c r="I25" s="5"/>
    </row>
    <row r="26" spans="1:9" ht="38.5" customHeight="1" x14ac:dyDescent="0.35">
      <c r="A26" s="5"/>
      <c r="B26" s="5"/>
      <c r="C26" s="5"/>
      <c r="D26" s="5"/>
      <c r="E26" s="5"/>
      <c r="F26" s="5"/>
      <c r="G26" s="5"/>
      <c r="H26" s="5"/>
      <c r="I26" s="5"/>
    </row>
    <row r="27" spans="1:9" x14ac:dyDescent="0.35">
      <c r="A27" s="5"/>
      <c r="B27" s="5"/>
      <c r="C27" s="5"/>
      <c r="D27" s="5"/>
      <c r="E27" s="5"/>
      <c r="F27" s="5"/>
      <c r="G27" s="5"/>
      <c r="H27" s="5"/>
      <c r="I27" s="5"/>
    </row>
    <row r="28" spans="1:9" x14ac:dyDescent="0.35">
      <c r="A28" s="5"/>
      <c r="B28" s="5"/>
      <c r="C28" s="5"/>
      <c r="D28" s="5"/>
      <c r="E28" s="5"/>
      <c r="F28" s="5"/>
      <c r="G28" s="5"/>
      <c r="H28" s="5"/>
      <c r="I28" s="5"/>
    </row>
    <row r="29" spans="1:9" x14ac:dyDescent="0.35">
      <c r="A29" s="5"/>
      <c r="B29" s="5"/>
      <c r="C29" s="5"/>
      <c r="D29" s="5"/>
      <c r="E29" s="5"/>
      <c r="F29" s="5"/>
      <c r="G29" s="5"/>
      <c r="H29" s="5"/>
      <c r="I29" s="5"/>
    </row>
    <row r="30" spans="1:9" x14ac:dyDescent="0.35">
      <c r="A30" s="5"/>
      <c r="H30" s="5"/>
      <c r="I30" s="5"/>
    </row>
  </sheetData>
  <mergeCells count="4">
    <mergeCell ref="B4:G4"/>
    <mergeCell ref="B3:G3"/>
    <mergeCell ref="B2:G2"/>
    <mergeCell ref="B1:G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B08B7C-D653-4201-B3B0-8C402159F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E57D250-DBF2-426A-BA8A-635F62FBCE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2022-10-21T14:01:13Z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