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mc:AlternateContent xmlns:mc="http://schemas.openxmlformats.org/markup-compatibility/2006">
    <mc:Choice Requires="x15">
      <x15ac:absPath xmlns:x15ac="http://schemas.microsoft.com/office/spreadsheetml/2010/11/ac" url="N:\SLSStaff\DEEPStaff\Higher and Degree Apprenticeships\Application Process 2021-22\"/>
    </mc:Choice>
  </mc:AlternateContent>
  <xr:revisionPtr revIDLastSave="0" documentId="13_ncr:1_{8ADBEF59-6B85-4256-A6E7-2BBA66B4DA93}" xr6:coauthVersionLast="46" xr6:coauthVersionMax="47" xr10:uidLastSave="{00000000-0000-0000-0000-000000000000}"/>
  <bookViews>
    <workbookView xWindow="-110" yWindow="-110" windowWidth="29020" windowHeight="15820" xr2:uid="{00000000-000D-0000-FFFF-FFFF00000000}"/>
  </bookViews>
  <sheets>
    <sheet name="Training Plan-Template - Base" sheetId="14" r:id="rId1"/>
    <sheet name="Plan on a page and Pie chart" sheetId="10" r:id="rId2"/>
    <sheet name="Plan on a page" sheetId="15" r:id="rId3"/>
  </sheets>
  <definedNames>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4" l="1"/>
  <c r="B22" i="15"/>
  <c r="C22" i="15"/>
  <c r="D22" i="15"/>
  <c r="E22" i="15"/>
  <c r="F22" i="15"/>
  <c r="G22" i="15"/>
  <c r="B23" i="15"/>
  <c r="C23" i="15"/>
  <c r="D23" i="15"/>
  <c r="E23" i="15"/>
  <c r="F23" i="15"/>
  <c r="G23" i="15"/>
  <c r="B24" i="15"/>
  <c r="C24" i="15"/>
  <c r="D24" i="15"/>
  <c r="E24" i="15"/>
  <c r="F24" i="15"/>
  <c r="G24" i="15"/>
  <c r="B25" i="15"/>
  <c r="C25" i="15"/>
  <c r="D25" i="15"/>
  <c r="E25" i="15"/>
  <c r="F25" i="15"/>
  <c r="G25" i="15"/>
  <c r="B21" i="15"/>
  <c r="C21" i="15"/>
  <c r="D21" i="15"/>
  <c r="E21" i="15"/>
  <c r="F21" i="15"/>
  <c r="G21" i="15"/>
  <c r="B20" i="15"/>
  <c r="E17" i="15"/>
  <c r="G20" i="15"/>
  <c r="F20" i="15"/>
  <c r="E20" i="15"/>
  <c r="D20" i="15"/>
  <c r="C20" i="15"/>
  <c r="B14" i="15"/>
  <c r="C14" i="15"/>
  <c r="D14" i="15"/>
  <c r="E14" i="15"/>
  <c r="F14" i="15"/>
  <c r="G14" i="15"/>
  <c r="B15" i="15"/>
  <c r="C15" i="15"/>
  <c r="D15" i="15"/>
  <c r="E15" i="15"/>
  <c r="F15" i="15"/>
  <c r="G15" i="15"/>
  <c r="B16" i="15"/>
  <c r="C16" i="15"/>
  <c r="D16" i="15"/>
  <c r="E16" i="15"/>
  <c r="F16" i="15"/>
  <c r="G16" i="15"/>
  <c r="B17" i="15"/>
  <c r="C17" i="15"/>
  <c r="D17" i="15"/>
  <c r="F17" i="15"/>
  <c r="G17" i="15"/>
  <c r="B18" i="15"/>
  <c r="C18" i="15"/>
  <c r="D18" i="15"/>
  <c r="E18" i="15"/>
  <c r="F18" i="15"/>
  <c r="G18" i="15"/>
  <c r="C13" i="15"/>
  <c r="G13" i="15"/>
  <c r="F13" i="15"/>
  <c r="E13" i="15"/>
  <c r="D13" i="15"/>
  <c r="B13" i="15"/>
  <c r="B8" i="15"/>
  <c r="C8" i="15"/>
  <c r="D8" i="15"/>
  <c r="E8" i="15"/>
  <c r="F8" i="15"/>
  <c r="G8" i="15"/>
  <c r="B9" i="15"/>
  <c r="C9" i="15"/>
  <c r="D9" i="15"/>
  <c r="E9" i="15"/>
  <c r="F9" i="15"/>
  <c r="G9" i="15"/>
  <c r="B10" i="15"/>
  <c r="C10" i="15"/>
  <c r="D10" i="15"/>
  <c r="E10" i="15"/>
  <c r="F10" i="15"/>
  <c r="G10" i="15"/>
  <c r="B11" i="15"/>
  <c r="C11" i="15"/>
  <c r="D11" i="15"/>
  <c r="E11" i="15"/>
  <c r="F11" i="15"/>
  <c r="G11" i="15"/>
  <c r="B7" i="15"/>
  <c r="C7" i="15"/>
  <c r="D7" i="15"/>
  <c r="E7" i="15"/>
  <c r="F7" i="15"/>
  <c r="G7" i="15"/>
  <c r="G6" i="15"/>
  <c r="F6" i="15"/>
  <c r="E6" i="15"/>
  <c r="D6" i="15"/>
  <c r="C6" i="15"/>
  <c r="B6" i="15"/>
  <c r="B2" i="15"/>
  <c r="B1" i="15"/>
  <c r="B3" i="15"/>
  <c r="F2" i="10"/>
  <c r="F1" i="10"/>
  <c r="F5" i="10"/>
  <c r="L12" i="10"/>
  <c r="L11" i="10"/>
  <c r="L10" i="10"/>
  <c r="L9" i="10"/>
  <c r="L8" i="10"/>
  <c r="L7" i="10"/>
  <c r="L6" i="10"/>
  <c r="L5" i="10"/>
  <c r="L4" i="10"/>
  <c r="L3" i="10"/>
  <c r="L2" i="10"/>
  <c r="J30" i="14"/>
  <c r="F8" i="10" s="1"/>
  <c r="M2" i="10" s="1"/>
  <c r="K30" i="14"/>
  <c r="F9" i="10" s="1"/>
  <c r="M3" i="10" s="1"/>
  <c r="L30" i="14"/>
  <c r="F10" i="10" s="1"/>
  <c r="M4" i="10" s="1"/>
  <c r="M30" i="14"/>
  <c r="F11" i="10" s="1"/>
  <c r="M5" i="10" s="1"/>
  <c r="N30" i="14"/>
  <c r="F12" i="10" s="1"/>
  <c r="M6" i="10" s="1"/>
  <c r="O30" i="14"/>
  <c r="F13" i="10" s="1"/>
  <c r="P30" i="14"/>
  <c r="I8" i="10" s="1"/>
  <c r="Q30" i="14"/>
  <c r="I9" i="10" s="1"/>
  <c r="M9" i="10" s="1"/>
  <c r="R30" i="14"/>
  <c r="I11" i="10" s="1"/>
  <c r="M10" i="10" s="1"/>
  <c r="M7" i="10" l="1"/>
  <c r="M8" i="10"/>
  <c r="I29" i="14"/>
  <c r="I28" i="14"/>
  <c r="I27" i="14"/>
  <c r="I26" i="14"/>
  <c r="I25" i="14"/>
  <c r="I24" i="14"/>
  <c r="I22" i="14"/>
  <c r="I21" i="14"/>
  <c r="I20" i="14"/>
  <c r="I19" i="14"/>
  <c r="I18" i="14"/>
  <c r="I17" i="14"/>
  <c r="I30" i="14" l="1"/>
  <c r="I11" i="14" s="1"/>
  <c r="F4" i="10" s="1"/>
  <c r="F6" i="10" s="1"/>
  <c r="S17" i="14"/>
  <c r="T17" i="14"/>
  <c r="S18" i="14"/>
  <c r="T18" i="14"/>
  <c r="S19" i="14"/>
  <c r="T19" i="14"/>
  <c r="S20" i="14"/>
  <c r="T20" i="14"/>
  <c r="S21" i="14"/>
  <c r="T21" i="14"/>
  <c r="S22" i="14"/>
  <c r="T22" i="14"/>
  <c r="S24" i="14"/>
  <c r="T24" i="14"/>
  <c r="S25" i="14"/>
  <c r="T25" i="14"/>
  <c r="S26" i="14"/>
  <c r="T26" i="14"/>
  <c r="S27" i="14"/>
  <c r="T27" i="14"/>
  <c r="S28" i="14"/>
  <c r="T28" i="14"/>
  <c r="S29" i="14"/>
  <c r="T29" i="14"/>
  <c r="S30" i="14" l="1"/>
  <c r="I12" i="10" s="1"/>
  <c r="M11" i="10" s="1"/>
  <c r="T30" i="14"/>
  <c r="I13" i="10" s="1"/>
  <c r="M12" i="10" s="1"/>
</calcChain>
</file>

<file path=xl/sharedStrings.xml><?xml version="1.0" encoding="utf-8"?>
<sst xmlns="http://schemas.openxmlformats.org/spreadsheetml/2006/main" count="119" uniqueCount="101">
  <si>
    <t>Apprenticeship Training Plan for:</t>
  </si>
  <si>
    <t>Rail and Rail Systems Senior Engineer Integrated Degree Apprenticeship  
(Electrical / Mechanical)</t>
  </si>
  <si>
    <t>https://www.instituteforapprenticeships.org/apprenticeship-standards/rail-and-rail-systems-senior-engineer-integrated-degree-v1-0</t>
  </si>
  <si>
    <t>https://www.instituteforapprenticeships.org/media/2354/st0496_rail-and-rail-systems-senior-engineer_l6_ap-for-publication_231018_qm.pdf</t>
  </si>
  <si>
    <t>Level of Delivery and EPA</t>
  </si>
  <si>
    <t>Colour coding key for Mapping Modules to the KSBs</t>
  </si>
  <si>
    <t>Mandatory Components:</t>
  </si>
  <si>
    <t>BEng (Hons) railway engineering Engineering Apprenticeship</t>
  </si>
  <si>
    <t>The course will deliver against the Rail and Rail Systems Senior Engineer standard. The apprenticeship includes a combination of work-based learning modules and specialist education, which leads to a BEng (Honours) Rail Engineering.  Individuals are able to choose from the following pathways
• Track Engineering;   • Civil Engineering;   • Electrical and Mechanical Engineering;   • Signaling and Telecoms Engineering
The apprenticeship is usually delivered over five years. Apprentices attend the University on a block-study basis throughout the year. The programme adopts a blended learning approach with modules delivered through a combination of lectures, class-based seminars, practical workshops and discussions, and tutor-led study.  The end-point assessment is the final stage of the apprenticeship and checks if the employee meets the apprenticeship standard and is ready to join the profession with full occupational competence.</t>
  </si>
  <si>
    <t>Strong Direct Relationship</t>
  </si>
  <si>
    <t>Definite but lesser focus</t>
  </si>
  <si>
    <t>Relevant but more contextual learning</t>
  </si>
  <si>
    <t>Duration of practical programme (years)</t>
  </si>
  <si>
    <t xml:space="preserve"> (excluding Gateway period and EPA)</t>
  </si>
  <si>
    <t>Off the Job Training Generic Target</t>
  </si>
  <si>
    <t>Off The Job Training Programme Specific Target</t>
  </si>
  <si>
    <t>(to be included in the ILR and delivered)</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</si>
  <si>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</si>
  <si>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</si>
  <si>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Start (month)</t>
  </si>
  <si>
    <t>End (month)</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</si>
  <si>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</si>
  <si>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</si>
  <si>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</si>
  <si>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</si>
  <si>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</si>
  <si>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</si>
  <si>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</si>
  <si>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</si>
  <si>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</si>
  <si>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Spare column (e.g. laboratory session)</t>
  </si>
  <si>
    <t>Spare Column</t>
  </si>
  <si>
    <t>Work Based Project / Applied Workplace Learning
-  to meet Module Assessment</t>
  </si>
  <si>
    <t>Time during working day to focus on assessment preparation</t>
  </si>
  <si>
    <t>Employer-led Training activities (including experiential and project based learning)</t>
  </si>
  <si>
    <r>
      <rPr>
        <b/>
        <sz val="11"/>
        <color rgb="FF000000"/>
        <rFont val="Calibri"/>
        <family val="2"/>
      </rPr>
      <t>Employer-Led Training Plan</t>
    </r>
    <r>
      <rPr>
        <sz val="11"/>
        <color rgb="FF000000"/>
        <rFont val="Calibri"/>
        <family val="2"/>
      </rPr>
      <t xml:space="preserve">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r>
  </si>
  <si>
    <t>K1 Safe and Professional working practices</t>
  </si>
  <si>
    <t>K2 The scientific, technical, engineering, mathematical and design principles</t>
  </si>
  <si>
    <t>K3 How to effectively manage the delivery of engineering solutions within a railway/regulated sector</t>
  </si>
  <si>
    <t>K4 Business planning</t>
  </si>
  <si>
    <t>K5 Research methodologies, data analytics, problem solving, continuous improvement</t>
  </si>
  <si>
    <t>K6 Team and role theory, and the development of high performing teams and individuals</t>
  </si>
  <si>
    <t>K7 Collaborative working techniques</t>
  </si>
  <si>
    <t xml:space="preserve">EMB/K1 Physical and systems interfaces between electrical, electronic and mechanical rail assets and systems and other aspects of the railway and operating requirements, implications and constraints of these. Interface with track assets and bonding/connections. </t>
  </si>
  <si>
    <t>EMB/K2 Asset reliability, availability, maintainability within defined safety parameters.</t>
  </si>
  <si>
    <t>S1 Keep themselves and others safe</t>
  </si>
  <si>
    <t xml:space="preserve"> Support the technical input to the development of rail standards, specifications and means of compliance</t>
  </si>
  <si>
    <t>S3 Manage value engineering and whole life costing</t>
  </si>
  <si>
    <t>S4 Deliver rail and rail systems engineering solutions effectively</t>
  </si>
  <si>
    <t>S5 Contribute to and attend Senior Management and Executive meetings</t>
  </si>
  <si>
    <t>S6 Managing financial systems, forecasts and budgets</t>
  </si>
  <si>
    <t xml:space="preserve">S7 Use evidence-based approaches </t>
  </si>
  <si>
    <t xml:space="preserve">S8 Lead/manage multi-disciplinary teams </t>
  </si>
  <si>
    <t>S9 Work effectively and collaboratively</t>
  </si>
  <si>
    <t>EMB/S1 Undertake standards review, operational practice, approvals and assessment of relevant rail asset types in line with technical knowledge.</t>
  </si>
  <si>
    <t>EMB/S2 Approve and certify rail related electrical and mechanical and building services assets, as appropriate within the defined safety legislation e.g. building regulations.</t>
  </si>
  <si>
    <t xml:space="preserve">B1 Communication and influencing skills </t>
  </si>
  <si>
    <t>B2 Professionalism</t>
  </si>
  <si>
    <t>B3 A proactive self-disciplined, self-motivated and motivational approach to work</t>
  </si>
  <si>
    <t xml:space="preserve">B4 Safe working practice </t>
  </si>
  <si>
    <t xml:space="preserve">B5 Collaborative working </t>
  </si>
  <si>
    <t xml:space="preserve">B6 A focus on quality </t>
  </si>
  <si>
    <t xml:space="preserve">B7 Continuous Professional Development </t>
  </si>
  <si>
    <t>BEFORE</t>
  </si>
  <si>
    <t>DURING</t>
  </si>
  <si>
    <t>AFTER</t>
  </si>
  <si>
    <t>L-5</t>
  </si>
  <si>
    <t>Project and Quality Management for Apprentices</t>
  </si>
  <si>
    <t>Electronic, Electrical and Processor Engineering for Apprentices</t>
  </si>
  <si>
    <t>Railway Electrical Engineering Practice for Apprentices</t>
  </si>
  <si>
    <t>Railway Electrical 
Engineering for Apprentices</t>
  </si>
  <si>
    <t>Railway Mechanical
 Engineering for Apprentices</t>
  </si>
  <si>
    <t>Railway Mechanical
 Engineering-P  for Apprentices</t>
  </si>
  <si>
    <t>Level 6</t>
  </si>
  <si>
    <t>Applied Engineering Mathematics-For Apprentice</t>
  </si>
  <si>
    <t>Rail Engineering Management-For Apprentice</t>
  </si>
  <si>
    <t>Rail Engineering project-For Apprentice</t>
  </si>
  <si>
    <t>Advanced Railway Electrical Engineering</t>
  </si>
  <si>
    <t>Supply and Distribution</t>
  </si>
  <si>
    <t>EPA GATEWAY FOR RAILWAY ENGINEERING</t>
  </si>
  <si>
    <t>TOTALS</t>
  </si>
  <si>
    <t>EPA</t>
  </si>
  <si>
    <t>Gateway Period</t>
  </si>
  <si>
    <t>Independent End Point Assessment</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</si>
  <si>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</si>
  <si>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</si>
  <si>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</si>
  <si>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</si>
  <si>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</si>
  <si>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</si>
  <si>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</si>
  <si>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</si>
  <si>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Spare Column (e.g. Mandatory Component)</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</si>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</sst>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trike/>
      <sz val="14"/>
      <color theme="1" tint="0.34998626667073579"/>
      <name val="Calibri"/>
      <family val="2"/>
      <scheme val="minor"/>
    </font>
    <font>
      <strike/>
      <sz val="11"/>
      <color theme="1" tint="0.34998626667073579"/>
      <name val="Calibri"/>
      <family val="2"/>
      <scheme val="minor"/>
    </font>
    <font>
      <sz val="11"/>
      <color rgb="FFFF0000"/>
      <name val="Calibri"/>
      <family val="2"/>
      <scheme val="minor"/>
    </font>
    <font>
      <sz val="10"/>
      <color theme="1"/>
      <name val="Arial"/>
      <family val="2"/>
    </font>
    <font>
      <sz val="11"/>
      <color rgb="FF000000"/>
      <name val="Calibri"/>
      <family val="2"/>
    </font>
    <font>
      <u/>
      <sz val="11"/>
      <color theme="10"/>
      <name val="Calibri"/>
      <family val="2"/>
      <scheme val="minor"/>
    </font>
    <font>
      <sz val="14"/>
      <color rgb="FF000000"/>
      <name val="Calibri"/>
      <family val="2"/>
      <scheme val="minor"/>
    </font>
    <font>
      <b/>
      <sz val="14"/>
      <color rgb="FFFFFFFF"/>
      <name val="Calibri"/>
      <family val="2"/>
    </font>
    <font>
      <sz val="14"/>
      <color rgb="FFFFFFFF"/>
      <name val="Calibri"/>
      <family val="2"/>
    </font>
    <font>
      <sz val="14"/>
      <color theme="1" tint="0.34998626667073579"/>
      <name val="Calibri"/>
      <family val="2"/>
      <scheme val="minor"/>
    </font>
    <font>
      <sz val="11"/>
      <color rgb="FFFFFFFF"/>
      <name val="Calibri"/>
      <family val="2"/>
      <scheme val="minor"/>
    </font>
    <font>
      <sz val="11"/>
      <color rgb="FFFF0000"/>
      <name val="Calibri"/>
      <family val="2"/>
    </font>
    <font>
      <sz val="11"/>
      <name val="Calibri"/>
      <family val="2"/>
    </font>
    <font>
      <sz val="11"/>
      <color theme="0"/>
      <name val="Calibri"/>
      <family val="2"/>
      <scheme val="minor"/>
    </font>
    <font>
      <b/>
      <sz val="11"/>
      <name val="Calibri"/>
      <family val="2"/>
      <scheme val="minor"/>
    </font>
    <font>
      <b/>
      <sz val="11"/>
      <color rgb="FF000000"/>
      <name val="Calibri"/>
      <family val="2"/>
    </font>
    <font>
      <sz val="11"/>
      <color rgb="FF000000"/>
      <name val="Calibri"/>
      <family val="2"/>
    </font>
    <font>
      <sz val="12"/>
      <color rgb="FFFF0000"/>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2"/>
      <color rgb="FF000000"/>
      <name val="Calibri"/>
      <family val="2"/>
    </font>
  </fonts>
  <fills count="20">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rgb="FF00B050"/>
        <bgColor indexed="64"/>
      </patternFill>
    </fill>
    <fill>
      <patternFill patternType="solid">
        <fgColor rgb="FF92D05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rgb="FFFFFFFF"/>
        <bgColor indexed="64"/>
      </patternFill>
    </fill>
    <fill>
      <patternFill patternType="solid">
        <fgColor theme="1"/>
        <bgColor indexed="64"/>
      </patternFill>
    </fill>
    <fill>
      <patternFill patternType="solid">
        <fgColor theme="0" tint="-0.249977111117893"/>
        <bgColor indexed="64"/>
      </patternFill>
    </fill>
    <fill>
      <patternFill patternType="solid">
        <fgColor rgb="FF808080"/>
        <bgColor indexed="64"/>
      </patternFill>
    </fill>
    <fill>
      <patternFill patternType="solid">
        <fgColor theme="0" tint="-0.34998626667073579"/>
        <bgColor indexed="64"/>
      </patternFill>
    </fill>
    <fill>
      <patternFill patternType="solid">
        <fgColor rgb="FFFFFFFF"/>
        <bgColor rgb="FF000000"/>
      </patternFill>
    </fill>
    <fill>
      <patternFill patternType="solid">
        <fgColor rgb="FF70AD47"/>
        <bgColor indexed="64"/>
      </patternFill>
    </fill>
  </fills>
  <borders count="63">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dashed">
        <color auto="1"/>
      </left>
      <right style="dashed">
        <color auto="1"/>
      </right>
      <top style="dashed">
        <color auto="1"/>
      </top>
      <bottom style="dashed">
        <color auto="1"/>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indexed="64"/>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style="dashed">
        <color auto="1"/>
      </left>
      <right style="dashed">
        <color auto="1"/>
      </right>
      <top style="dashed">
        <color auto="1"/>
      </top>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indexed="64"/>
      </bottom>
      <diagonal/>
    </border>
    <border>
      <left/>
      <right style="dashed">
        <color indexed="64"/>
      </right>
      <top style="thin">
        <color indexed="64"/>
      </top>
      <bottom style="dashed">
        <color indexed="64"/>
      </bottom>
      <diagonal/>
    </border>
    <border>
      <left/>
      <right style="dashed">
        <color indexed="64"/>
      </right>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diagonal/>
    </border>
    <border>
      <left/>
      <right style="dashed">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right style="thin">
        <color theme="0" tint="-0.24994659260841701"/>
      </right>
      <top style="thin">
        <color theme="0" tint="-0.24994659260841701"/>
      </top>
      <bottom/>
      <diagonal/>
    </border>
    <border>
      <left/>
      <right style="thin">
        <color theme="0" tint="-0.24994659260841701"/>
      </right>
      <top/>
      <bottom style="thin">
        <color theme="0" tint="-0.2499465926084170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s>
  <cellStyleXfs count="2">
    <xf numFmtId="0" fontId="0" fillId="0" borderId="0"/>
    <xf numFmtId="0" fontId="16" fillId="0" borderId="0" applyNumberFormat="0" applyFill="0" applyBorder="0" applyAlignment="0" applyProtection="0"/>
  </cellStyleXfs>
  <cellXfs count="193">
    <xf numFmtId="0" fontId="0" fillId="0" borderId="0" xfId="0"/>
    <xf numFmtId="0" fontId="3" fillId="0" borderId="0" xfId="0" applyFont="1"/>
    <xf numFmtId="0" fontId="6" fillId="0" borderId="0" xfId="0" applyFont="1"/>
    <xf numFmtId="0" fontId="6" fillId="0" borderId="7" xfId="0" applyFont="1" applyBorder="1"/>
    <xf numFmtId="0" fontId="6" fillId="0" borderId="19" xfId="0" applyFont="1" applyBorder="1"/>
    <xf numFmtId="0" fontId="0" fillId="5" borderId="0" xfId="0" applyFill="1"/>
    <xf numFmtId="0" fontId="6" fillId="5" borderId="0" xfId="0" applyFont="1" applyFill="1"/>
    <xf numFmtId="0" fontId="3" fillId="5" borderId="0" xfId="0" applyFont="1" applyFill="1"/>
    <xf numFmtId="0" fontId="0" fillId="3" borderId="0" xfId="0" applyFill="1" applyAlignment="1">
      <alignment wrapText="1"/>
    </xf>
    <xf numFmtId="0" fontId="0" fillId="8" borderId="20" xfId="0" applyFill="1" applyBorder="1"/>
    <xf numFmtId="0" fontId="0" fillId="8" borderId="21" xfId="0" applyFill="1" applyBorder="1"/>
    <xf numFmtId="0" fontId="6" fillId="8" borderId="17" xfId="0" applyFont="1" applyFill="1" applyBorder="1"/>
    <xf numFmtId="0" fontId="6" fillId="8" borderId="18" xfId="0" applyFont="1" applyFill="1" applyBorder="1"/>
    <xf numFmtId="0" fontId="0" fillId="8" borderId="23" xfId="0" applyFill="1" applyBorder="1" applyAlignment="1">
      <alignment vertical="center"/>
    </xf>
    <xf numFmtId="0" fontId="1" fillId="5" borderId="0" xfId="0" applyFont="1" applyFill="1"/>
    <xf numFmtId="0" fontId="2" fillId="5" borderId="0" xfId="0" applyFont="1" applyFill="1"/>
    <xf numFmtId="0" fontId="2" fillId="5" borderId="0" xfId="0" applyFont="1" applyFill="1" applyAlignment="1">
      <alignment horizontal="left"/>
    </xf>
    <xf numFmtId="0" fontId="0" fillId="8" borderId="26" xfId="0" applyFill="1" applyBorder="1"/>
    <xf numFmtId="0" fontId="8" fillId="8" borderId="29" xfId="0" applyFont="1" applyFill="1" applyBorder="1" applyAlignment="1">
      <alignment horizontal="center" vertical="center"/>
    </xf>
    <xf numFmtId="0" fontId="0" fillId="2" borderId="23" xfId="0" applyFill="1" applyBorder="1" applyAlignment="1">
      <alignment horizontal="center" vertical="center"/>
    </xf>
    <xf numFmtId="0" fontId="0" fillId="8" borderId="22" xfId="0" applyFill="1" applyBorder="1" applyAlignment="1">
      <alignment vertical="center" wrapText="1"/>
    </xf>
    <xf numFmtId="0" fontId="0" fillId="8" borderId="27" xfId="0" applyFill="1" applyBorder="1" applyAlignment="1">
      <alignment vertical="center" wrapText="1"/>
    </xf>
    <xf numFmtId="0" fontId="10" fillId="9" borderId="27" xfId="0" applyFont="1" applyFill="1" applyBorder="1" applyAlignment="1">
      <alignment horizontal="center" vertical="center" wrapText="1"/>
    </xf>
    <xf numFmtId="0" fontId="0" fillId="8" borderId="27" xfId="0" applyFill="1" applyBorder="1" applyAlignment="1">
      <alignment horizontal="center" vertical="center" wrapText="1"/>
    </xf>
    <xf numFmtId="0" fontId="9" fillId="10" borderId="22" xfId="0" applyFont="1" applyFill="1" applyBorder="1" applyAlignment="1">
      <alignment vertical="center" wrapText="1"/>
    </xf>
    <xf numFmtId="0" fontId="9" fillId="11" borderId="24" xfId="0" applyFont="1" applyFill="1" applyBorder="1" applyAlignment="1">
      <alignment vertical="center" wrapText="1"/>
    </xf>
    <xf numFmtId="0" fontId="11" fillId="3" borderId="27" xfId="0" applyFont="1" applyFill="1" applyBorder="1" applyAlignment="1">
      <alignment vertical="center" wrapText="1"/>
    </xf>
    <xf numFmtId="0" fontId="12" fillId="3" borderId="23" xfId="0" applyFont="1" applyFill="1" applyBorder="1" applyAlignment="1">
      <alignment vertical="center"/>
    </xf>
    <xf numFmtId="0" fontId="11" fillId="3" borderId="28" xfId="0" applyFont="1" applyFill="1" applyBorder="1" applyAlignment="1">
      <alignment vertical="center" wrapText="1"/>
    </xf>
    <xf numFmtId="0" fontId="12" fillId="3" borderId="25" xfId="0" applyFont="1" applyFill="1" applyBorder="1" applyAlignment="1">
      <alignment vertical="center"/>
    </xf>
    <xf numFmtId="0" fontId="4" fillId="0" borderId="30" xfId="0" applyFont="1" applyBorder="1" applyAlignment="1">
      <alignment horizontal="left" textRotation="90" wrapText="1"/>
    </xf>
    <xf numFmtId="0" fontId="6" fillId="8" borderId="31" xfId="0" applyFont="1" applyFill="1" applyBorder="1"/>
    <xf numFmtId="0" fontId="0" fillId="0" borderId="18" xfId="0" applyBorder="1" applyAlignment="1">
      <alignment horizontal="center" vertical="center" wrapText="1"/>
    </xf>
    <xf numFmtId="0" fontId="0" fillId="0" borderId="18" xfId="0" applyBorder="1" applyAlignment="1">
      <alignment horizontal="center" vertical="center" textRotation="90" wrapText="1"/>
    </xf>
    <xf numFmtId="0" fontId="0" fillId="0" borderId="7" xfId="0" applyBorder="1" applyAlignment="1">
      <alignment horizontal="center" vertical="center" wrapText="1"/>
    </xf>
    <xf numFmtId="0" fontId="0" fillId="0" borderId="7" xfId="0" applyBorder="1" applyAlignment="1">
      <alignment horizontal="center" vertical="center" textRotation="90" wrapText="1"/>
    </xf>
    <xf numFmtId="0" fontId="0" fillId="0" borderId="19" xfId="0" applyBorder="1" applyAlignment="1">
      <alignment horizontal="center" vertical="center" wrapText="1"/>
    </xf>
    <xf numFmtId="0" fontId="0" fillId="0" borderId="19" xfId="0" applyBorder="1" applyAlignment="1">
      <alignment horizontal="center" vertical="center" textRotation="90" wrapText="1"/>
    </xf>
    <xf numFmtId="0" fontId="0" fillId="13" borderId="0" xfId="0" applyFill="1"/>
    <xf numFmtId="0" fontId="2" fillId="2" borderId="30" xfId="0" applyFont="1" applyFill="1" applyBorder="1" applyAlignment="1">
      <alignment horizontal="center" textRotation="90" wrapText="1"/>
    </xf>
    <xf numFmtId="0" fontId="3" fillId="5" borderId="0" xfId="0" applyFont="1" applyFill="1" applyAlignment="1">
      <alignment horizontal="left"/>
    </xf>
    <xf numFmtId="0" fontId="8" fillId="8" borderId="29" xfId="0" applyFont="1" applyFill="1" applyBorder="1" applyAlignment="1">
      <alignment horizontal="center" vertical="center" wrapText="1"/>
    </xf>
    <xf numFmtId="0" fontId="17" fillId="2" borderId="30" xfId="0" applyFont="1" applyFill="1" applyBorder="1" applyAlignment="1">
      <alignment horizontal="center" textRotation="90" wrapText="1"/>
    </xf>
    <xf numFmtId="0" fontId="18" fillId="8" borderId="29" xfId="0" applyFont="1" applyFill="1" applyBorder="1" applyAlignment="1">
      <alignment horizontal="center" vertical="center" wrapText="1"/>
    </xf>
    <xf numFmtId="0" fontId="2" fillId="12" borderId="30" xfId="0" applyFont="1" applyFill="1" applyBorder="1" applyAlignment="1">
      <alignment horizontal="center" textRotation="90" wrapText="1"/>
    </xf>
    <xf numFmtId="0" fontId="2" fillId="5" borderId="0" xfId="0" applyFont="1" applyFill="1" applyAlignment="1">
      <alignment horizontal="right"/>
    </xf>
    <xf numFmtId="0" fontId="6" fillId="0" borderId="31" xfId="0" applyFont="1" applyBorder="1"/>
    <xf numFmtId="0" fontId="0" fillId="0" borderId="32" xfId="0" applyBorder="1" applyAlignment="1">
      <alignment horizontal="center" vertical="center" textRotation="90" wrapText="1"/>
    </xf>
    <xf numFmtId="0" fontId="0" fillId="0" borderId="31" xfId="0" applyBorder="1" applyAlignment="1">
      <alignment horizontal="center" vertical="center" wrapText="1"/>
    </xf>
    <xf numFmtId="0" fontId="0" fillId="0" borderId="31" xfId="0" applyBorder="1" applyAlignment="1">
      <alignment horizontal="center" vertical="center" textRotation="90" wrapText="1"/>
    </xf>
    <xf numFmtId="0" fontId="20" fillId="3" borderId="22" xfId="0" applyFont="1" applyFill="1" applyBorder="1" applyAlignment="1">
      <alignment vertical="center" wrapText="1"/>
    </xf>
    <xf numFmtId="0" fontId="20" fillId="3" borderId="24" xfId="0" applyFont="1" applyFill="1" applyBorder="1" applyAlignment="1">
      <alignment vertical="center" wrapText="1"/>
    </xf>
    <xf numFmtId="0" fontId="2" fillId="5" borderId="0" xfId="0" applyFont="1" applyFill="1" applyAlignment="1">
      <alignment horizontal="left" indent="1"/>
    </xf>
    <xf numFmtId="0" fontId="18" fillId="8" borderId="3" xfId="0" applyFont="1" applyFill="1" applyBorder="1" applyAlignment="1">
      <alignment horizontal="center" vertical="center" wrapText="1"/>
    </xf>
    <xf numFmtId="0" fontId="0" fillId="8" borderId="34" xfId="0" applyFill="1" applyBorder="1" applyAlignment="1">
      <alignment vertical="center"/>
    </xf>
    <xf numFmtId="0" fontId="12" fillId="3" borderId="34" xfId="0" applyFont="1" applyFill="1" applyBorder="1" applyAlignment="1">
      <alignment vertical="center"/>
    </xf>
    <xf numFmtId="0" fontId="12" fillId="3" borderId="35" xfId="0" applyFont="1" applyFill="1" applyBorder="1" applyAlignment="1">
      <alignment vertical="center"/>
    </xf>
    <xf numFmtId="0" fontId="6" fillId="8" borderId="37" xfId="0" applyFont="1" applyFill="1" applyBorder="1"/>
    <xf numFmtId="0" fontId="14" fillId="0" borderId="39" xfId="0" applyFont="1" applyBorder="1" applyAlignment="1">
      <alignment horizontal="center" textRotation="90" wrapText="1"/>
    </xf>
    <xf numFmtId="0" fontId="6" fillId="0" borderId="37" xfId="0" applyFont="1" applyBorder="1"/>
    <xf numFmtId="0" fontId="14" fillId="0" borderId="40" xfId="0" applyFont="1" applyBorder="1" applyAlignment="1">
      <alignment textRotation="90" wrapText="1"/>
    </xf>
    <xf numFmtId="0" fontId="6" fillId="0" borderId="38" xfId="0" applyFont="1" applyBorder="1"/>
    <xf numFmtId="0" fontId="6" fillId="0" borderId="40" xfId="0" applyFont="1" applyBorder="1"/>
    <xf numFmtId="0" fontId="0" fillId="0" borderId="42" xfId="0" applyBorder="1"/>
    <xf numFmtId="0" fontId="0" fillId="0" borderId="43" xfId="0" applyBorder="1"/>
    <xf numFmtId="0" fontId="0" fillId="0" borderId="44" xfId="0" applyBorder="1"/>
    <xf numFmtId="0" fontId="0" fillId="0" borderId="48" xfId="0" applyBorder="1"/>
    <xf numFmtId="0" fontId="0" fillId="0" borderId="49" xfId="0" applyBorder="1"/>
    <xf numFmtId="0" fontId="0" fillId="0" borderId="50" xfId="0" applyBorder="1"/>
    <xf numFmtId="0" fontId="15" fillId="12" borderId="42" xfId="0" applyFont="1" applyFill="1" applyBorder="1" applyAlignment="1">
      <alignment vertical="center" wrapText="1"/>
    </xf>
    <xf numFmtId="0" fontId="15" fillId="12" borderId="43" xfId="0" applyFont="1" applyFill="1" applyBorder="1" applyAlignment="1">
      <alignment vertical="center" wrapText="1"/>
    </xf>
    <xf numFmtId="0" fontId="15" fillId="12" borderId="44" xfId="0" applyFont="1" applyFill="1" applyBorder="1" applyAlignment="1">
      <alignment vertical="center" wrapText="1"/>
    </xf>
    <xf numFmtId="0" fontId="15" fillId="12" borderId="45" xfId="0" applyFont="1" applyFill="1" applyBorder="1" applyAlignment="1">
      <alignment vertical="center" wrapText="1"/>
    </xf>
    <xf numFmtId="0" fontId="15" fillId="12" borderId="46" xfId="0" applyFont="1" applyFill="1" applyBorder="1" applyAlignment="1">
      <alignment vertical="center" wrapText="1"/>
    </xf>
    <xf numFmtId="0" fontId="15" fillId="12" borderId="47" xfId="0" applyFont="1" applyFill="1" applyBorder="1" applyAlignment="1">
      <alignment vertical="center" wrapText="1"/>
    </xf>
    <xf numFmtId="0" fontId="21" fillId="8" borderId="41" xfId="0" applyFont="1" applyFill="1" applyBorder="1" applyAlignment="1">
      <alignment horizontal="center" vertical="center" wrapText="1"/>
    </xf>
    <xf numFmtId="0" fontId="21" fillId="8" borderId="6" xfId="0" applyFont="1" applyFill="1" applyBorder="1" applyAlignment="1">
      <alignment horizontal="center" vertical="center"/>
    </xf>
    <xf numFmtId="0" fontId="23" fillId="12" borderId="45" xfId="0" applyFont="1" applyFill="1" applyBorder="1" applyAlignment="1">
      <alignment vertical="center" wrapText="1"/>
    </xf>
    <xf numFmtId="0" fontId="22" fillId="12" borderId="48" xfId="0" applyFont="1" applyFill="1" applyBorder="1" applyAlignment="1">
      <alignment vertical="center" wrapText="1"/>
    </xf>
    <xf numFmtId="0" fontId="22" fillId="12" borderId="49" xfId="0" applyFont="1" applyFill="1" applyBorder="1" applyAlignment="1">
      <alignment vertical="center" wrapText="1"/>
    </xf>
    <xf numFmtId="0" fontId="22" fillId="12" borderId="50" xfId="0" applyFont="1" applyFill="1" applyBorder="1" applyAlignment="1">
      <alignment vertical="center" wrapText="1"/>
    </xf>
    <xf numFmtId="0" fontId="13" fillId="9" borderId="27" xfId="0" applyFont="1" applyFill="1" applyBorder="1" applyAlignment="1">
      <alignment horizontal="center" vertical="center" wrapText="1"/>
    </xf>
    <xf numFmtId="0" fontId="0" fillId="8" borderId="51" xfId="0" applyFill="1" applyBorder="1" applyAlignment="1">
      <alignment horizontal="center" vertical="center" wrapText="1"/>
    </xf>
    <xf numFmtId="0" fontId="10" fillId="9" borderId="52" xfId="0" applyFont="1" applyFill="1" applyBorder="1" applyAlignment="1">
      <alignment horizontal="center" vertical="center" wrapText="1"/>
    </xf>
    <xf numFmtId="0" fontId="0" fillId="9" borderId="0" xfId="0" applyFill="1"/>
    <xf numFmtId="0" fontId="0" fillId="9" borderId="27" xfId="0" applyFill="1" applyBorder="1" applyAlignment="1">
      <alignment horizontal="center" vertical="center" wrapText="1"/>
    </xf>
    <xf numFmtId="0" fontId="24" fillId="9" borderId="27" xfId="0" applyFont="1" applyFill="1" applyBorder="1" applyAlignment="1">
      <alignment horizontal="center" vertical="center" wrapText="1"/>
    </xf>
    <xf numFmtId="0" fontId="0" fillId="8" borderId="52" xfId="0" applyFill="1" applyBorder="1" applyAlignment="1">
      <alignment vertical="center" wrapText="1"/>
    </xf>
    <xf numFmtId="0" fontId="1" fillId="13" borderId="0" xfId="0" applyFont="1" applyFill="1"/>
    <xf numFmtId="0" fontId="2" fillId="13" borderId="0" xfId="0" applyFont="1" applyFill="1"/>
    <xf numFmtId="1" fontId="2" fillId="13" borderId="0" xfId="0" applyNumberFormat="1" applyFont="1" applyFill="1" applyAlignment="1">
      <alignment horizontal="left"/>
    </xf>
    <xf numFmtId="0" fontId="2" fillId="13" borderId="0" xfId="0" applyFont="1" applyFill="1" applyAlignment="1">
      <alignment horizontal="left"/>
    </xf>
    <xf numFmtId="0" fontId="10" fillId="9" borderId="22" xfId="0" applyFont="1" applyFill="1" applyBorder="1" applyAlignment="1">
      <alignment horizontal="left" vertical="center" wrapText="1" indent="1"/>
    </xf>
    <xf numFmtId="0" fontId="0" fillId="8" borderId="22" xfId="0" applyFill="1" applyBorder="1" applyAlignment="1">
      <alignment horizontal="left" vertical="center" wrapText="1" indent="1"/>
    </xf>
    <xf numFmtId="0" fontId="25" fillId="11" borderId="0" xfId="0" applyFont="1" applyFill="1" applyAlignment="1">
      <alignment horizontal="left" vertical="center" indent="1"/>
    </xf>
    <xf numFmtId="1" fontId="0" fillId="2" borderId="23" xfId="0" applyNumberFormat="1" applyFill="1" applyBorder="1" applyAlignment="1">
      <alignment horizontal="center" vertical="center"/>
    </xf>
    <xf numFmtId="1" fontId="0" fillId="2" borderId="23" xfId="0" applyNumberFormat="1" applyFill="1" applyBorder="1" applyAlignment="1">
      <alignment horizontal="center" vertical="center" wrapText="1"/>
    </xf>
    <xf numFmtId="1" fontId="0" fillId="2" borderId="34" xfId="0" applyNumberFormat="1" applyFill="1" applyBorder="1" applyAlignment="1">
      <alignment horizontal="center" vertical="center" wrapText="1"/>
    </xf>
    <xf numFmtId="1" fontId="0" fillId="8" borderId="23" xfId="0" applyNumberFormat="1" applyFill="1" applyBorder="1" applyAlignment="1">
      <alignment vertical="center"/>
    </xf>
    <xf numFmtId="1" fontId="0" fillId="8" borderId="23" xfId="0" applyNumberFormat="1" applyFill="1" applyBorder="1" applyAlignment="1">
      <alignment horizontal="center" vertical="center"/>
    </xf>
    <xf numFmtId="1" fontId="2" fillId="5" borderId="0" xfId="0" applyNumberFormat="1" applyFont="1" applyFill="1" applyAlignment="1">
      <alignment horizontal="right"/>
    </xf>
    <xf numFmtId="0" fontId="13" fillId="13" borderId="0" xfId="0" applyFont="1" applyFill="1"/>
    <xf numFmtId="0" fontId="28" fillId="13" borderId="0" xfId="0" applyFont="1" applyFill="1"/>
    <xf numFmtId="0" fontId="6" fillId="13" borderId="0" xfId="0" applyFont="1" applyFill="1"/>
    <xf numFmtId="0" fontId="0" fillId="14" borderId="0" xfId="0" applyFill="1"/>
    <xf numFmtId="0" fontId="0" fillId="15" borderId="0" xfId="0" applyFill="1"/>
    <xf numFmtId="0" fontId="3" fillId="5" borderId="30" xfId="0" applyFont="1" applyFill="1" applyBorder="1" applyAlignment="1">
      <alignment horizontal="right" vertical="center"/>
    </xf>
    <xf numFmtId="0" fontId="0" fillId="5" borderId="0" xfId="0" applyFill="1" applyAlignment="1">
      <alignment horizontal="left" vertical="center" wrapText="1"/>
    </xf>
    <xf numFmtId="0" fontId="0" fillId="5" borderId="0" xfId="0" applyFill="1" applyAlignment="1">
      <alignment horizontal="left"/>
    </xf>
    <xf numFmtId="0" fontId="0" fillId="5" borderId="0" xfId="0" applyFill="1" applyAlignment="1">
      <alignment horizontal="right"/>
    </xf>
    <xf numFmtId="1" fontId="3" fillId="5" borderId="30" xfId="0" applyNumberFormat="1" applyFont="1" applyFill="1" applyBorder="1" applyAlignment="1">
      <alignment horizontal="right"/>
    </xf>
    <xf numFmtId="1" fontId="0" fillId="5" borderId="0" xfId="0" applyNumberFormat="1" applyFill="1" applyAlignment="1">
      <alignment horizontal="right" vertical="center"/>
    </xf>
    <xf numFmtId="0" fontId="0" fillId="5" borderId="0" xfId="0" applyFill="1" applyAlignment="1">
      <alignment vertical="center"/>
    </xf>
    <xf numFmtId="0" fontId="0" fillId="0" borderId="0" xfId="0" applyAlignment="1">
      <alignment vertical="center"/>
    </xf>
    <xf numFmtId="0" fontId="31" fillId="16" borderId="53" xfId="0" applyFont="1" applyFill="1" applyBorder="1" applyAlignment="1">
      <alignment horizontal="center" vertical="center" wrapText="1"/>
    </xf>
    <xf numFmtId="0" fontId="31" fillId="16" borderId="54" xfId="0" applyFont="1" applyFill="1" applyBorder="1" applyAlignment="1">
      <alignment horizontal="center" vertical="center" wrapText="1"/>
    </xf>
    <xf numFmtId="0" fontId="31" fillId="16" borderId="55" xfId="0" applyFont="1" applyFill="1" applyBorder="1" applyAlignment="1">
      <alignment horizontal="center" vertical="center" wrapText="1"/>
    </xf>
    <xf numFmtId="0" fontId="21" fillId="9" borderId="56" xfId="0" applyFont="1" applyFill="1" applyBorder="1" applyAlignment="1">
      <alignment horizontal="left" vertical="center" wrapText="1" indent="1"/>
    </xf>
    <xf numFmtId="0" fontId="0" fillId="0" borderId="57" xfId="0" applyBorder="1" applyAlignment="1">
      <alignment horizontal="center" vertical="center" wrapText="1"/>
    </xf>
    <xf numFmtId="0" fontId="0" fillId="0" borderId="57" xfId="0" applyBorder="1" applyAlignment="1">
      <alignment horizontal="left" vertical="center" wrapText="1" indent="1"/>
    </xf>
    <xf numFmtId="0" fontId="0" fillId="0" borderId="58" xfId="0" applyBorder="1" applyAlignment="1">
      <alignment horizontal="left" vertical="center" wrapText="1" indent="1"/>
    </xf>
    <xf numFmtId="0" fontId="21" fillId="9" borderId="59" xfId="0" applyFont="1" applyFill="1" applyBorder="1" applyAlignment="1">
      <alignment horizontal="left" vertical="center" wrapText="1" indent="1"/>
    </xf>
    <xf numFmtId="0" fontId="0" fillId="0" borderId="60" xfId="0" applyBorder="1" applyAlignment="1">
      <alignment horizontal="center" vertical="center" wrapText="1"/>
    </xf>
    <xf numFmtId="0" fontId="0" fillId="0" borderId="60" xfId="0" applyBorder="1" applyAlignment="1">
      <alignment horizontal="left" vertical="center" wrapText="1" indent="1"/>
    </xf>
    <xf numFmtId="0" fontId="0" fillId="0" borderId="61" xfId="0" applyBorder="1" applyAlignment="1">
      <alignment horizontal="left" vertical="center" wrapText="1" indent="1"/>
    </xf>
    <xf numFmtId="0" fontId="0" fillId="17" borderId="59" xfId="0" applyFill="1" applyBorder="1" applyAlignment="1">
      <alignment horizontal="left" vertical="center" wrapText="1" indent="1"/>
    </xf>
    <xf numFmtId="0" fontId="0" fillId="17" borderId="60" xfId="0" applyFill="1" applyBorder="1" applyAlignment="1">
      <alignment horizontal="center" vertical="center" wrapText="1"/>
    </xf>
    <xf numFmtId="0" fontId="0" fillId="17" borderId="60" xfId="0" applyFill="1" applyBorder="1" applyAlignment="1">
      <alignment horizontal="left" vertical="center" wrapText="1" indent="1"/>
    </xf>
    <xf numFmtId="0" fontId="0" fillId="17" borderId="61" xfId="0" applyFill="1" applyBorder="1" applyAlignment="1">
      <alignment horizontal="left" vertical="center" wrapText="1" indent="1"/>
    </xf>
    <xf numFmtId="0" fontId="21" fillId="11" borderId="62" xfId="0" applyFont="1" applyFill="1" applyBorder="1" applyAlignment="1">
      <alignment horizontal="left" vertical="center" wrapText="1" indent="1"/>
    </xf>
    <xf numFmtId="0" fontId="0" fillId="5" borderId="0" xfId="0" applyFill="1" applyAlignment="1">
      <alignment horizontal="left" vertical="center"/>
    </xf>
    <xf numFmtId="0" fontId="0" fillId="0" borderId="0" xfId="0" applyAlignment="1">
      <alignment horizontal="left" vertical="center"/>
    </xf>
    <xf numFmtId="0" fontId="33" fillId="18" borderId="0" xfId="0" applyFont="1" applyFill="1"/>
    <xf numFmtId="0" fontId="3" fillId="13" borderId="0" xfId="0" applyFont="1" applyFill="1"/>
    <xf numFmtId="0" fontId="6" fillId="19" borderId="37" xfId="0" applyFont="1" applyFill="1" applyBorder="1"/>
    <xf numFmtId="0" fontId="6" fillId="7" borderId="31" xfId="0" applyFont="1" applyFill="1" applyBorder="1"/>
    <xf numFmtId="0" fontId="6" fillId="19" borderId="31" xfId="0" applyFont="1" applyFill="1" applyBorder="1"/>
    <xf numFmtId="0" fontId="14" fillId="7" borderId="36" xfId="0" applyFont="1" applyFill="1" applyBorder="1" applyAlignment="1">
      <alignment textRotation="90" wrapText="1"/>
    </xf>
    <xf numFmtId="0" fontId="0" fillId="19" borderId="18" xfId="0" applyFill="1" applyBorder="1" applyAlignment="1">
      <alignment horizontal="center" vertical="center" wrapText="1"/>
    </xf>
    <xf numFmtId="0" fontId="0" fillId="7" borderId="18" xfId="0" applyFill="1" applyBorder="1" applyAlignment="1">
      <alignment horizontal="center" vertical="center" wrapText="1"/>
    </xf>
    <xf numFmtId="0" fontId="0" fillId="7" borderId="18" xfId="0" applyFill="1" applyBorder="1" applyAlignment="1">
      <alignment horizontal="center" vertical="center" textRotation="90" wrapText="1"/>
    </xf>
    <xf numFmtId="0" fontId="0" fillId="19" borderId="18" xfId="0" applyFill="1" applyBorder="1" applyAlignment="1">
      <alignment horizontal="center" vertical="center" textRotation="90" wrapText="1"/>
    </xf>
    <xf numFmtId="0" fontId="0" fillId="4" borderId="18" xfId="0" applyFill="1" applyBorder="1" applyAlignment="1">
      <alignment horizontal="center" vertical="center" textRotation="90" wrapText="1"/>
    </xf>
    <xf numFmtId="0" fontId="14" fillId="4" borderId="38" xfId="0" applyFont="1" applyFill="1" applyBorder="1" applyAlignment="1">
      <alignment textRotation="90" wrapText="1"/>
    </xf>
    <xf numFmtId="0" fontId="0" fillId="6" borderId="7" xfId="0" applyFill="1" applyBorder="1" applyAlignment="1">
      <alignment horizontal="center" vertical="center" wrapText="1"/>
    </xf>
    <xf numFmtId="0" fontId="0" fillId="6" borderId="7" xfId="0" applyFill="1" applyBorder="1" applyAlignment="1">
      <alignment horizontal="center" vertical="center" textRotation="90" wrapText="1"/>
    </xf>
    <xf numFmtId="0" fontId="0" fillId="7" borderId="7" xfId="0" applyFill="1" applyBorder="1" applyAlignment="1">
      <alignment horizontal="center" vertical="center" wrapText="1"/>
    </xf>
    <xf numFmtId="0" fontId="0" fillId="4" borderId="7" xfId="0" applyFill="1" applyBorder="1" applyAlignment="1">
      <alignment horizontal="center" vertical="center" textRotation="90" wrapText="1"/>
    </xf>
    <xf numFmtId="0" fontId="0" fillId="4" borderId="7" xfId="0" applyFill="1" applyBorder="1" applyAlignment="1">
      <alignment horizontal="center" vertical="center" wrapText="1"/>
    </xf>
    <xf numFmtId="0" fontId="14" fillId="4" borderId="38" xfId="0" applyFont="1" applyFill="1" applyBorder="1" applyAlignment="1">
      <alignment horizontal="center" textRotation="90" wrapText="1"/>
    </xf>
    <xf numFmtId="0" fontId="0" fillId="7" borderId="7" xfId="0" applyFill="1" applyBorder="1" applyAlignment="1">
      <alignment horizontal="center" vertical="center" textRotation="90" wrapText="1"/>
    </xf>
    <xf numFmtId="0" fontId="0" fillId="7" borderId="32" xfId="0" applyFill="1" applyBorder="1" applyAlignment="1">
      <alignment horizontal="center" vertical="center" wrapText="1"/>
    </xf>
    <xf numFmtId="0" fontId="0" fillId="6" borderId="32" xfId="0" applyFill="1" applyBorder="1" applyAlignment="1">
      <alignment horizontal="center" vertical="center" textRotation="90" wrapText="1"/>
    </xf>
    <xf numFmtId="0" fontId="0" fillId="4" borderId="32" xfId="0" applyFill="1" applyBorder="1" applyAlignment="1">
      <alignment horizontal="center" vertical="center" textRotation="90" wrapText="1"/>
    </xf>
    <xf numFmtId="0" fontId="0" fillId="6" borderId="32" xfId="0" applyFill="1" applyBorder="1" applyAlignment="1">
      <alignment horizontal="center" vertical="center" wrapText="1"/>
    </xf>
    <xf numFmtId="0" fontId="0" fillId="7" borderId="32" xfId="0" applyFill="1" applyBorder="1" applyAlignment="1">
      <alignment horizontal="center" vertical="center" textRotation="90" wrapText="1"/>
    </xf>
    <xf numFmtId="0" fontId="6" fillId="6" borderId="31" xfId="0" applyFont="1" applyFill="1" applyBorder="1"/>
    <xf numFmtId="0" fontId="14" fillId="19" borderId="36" xfId="0" applyFont="1" applyFill="1" applyBorder="1" applyAlignment="1">
      <alignment textRotation="90" wrapText="1"/>
    </xf>
    <xf numFmtId="0" fontId="0" fillId="4" borderId="18" xfId="0" applyFill="1" applyBorder="1" applyAlignment="1">
      <alignment horizontal="center" vertical="center" wrapText="1"/>
    </xf>
    <xf numFmtId="0" fontId="14" fillId="19" borderId="37" xfId="0" applyFont="1" applyFill="1" applyBorder="1" applyAlignment="1">
      <alignment textRotation="90" wrapText="1"/>
    </xf>
    <xf numFmtId="0" fontId="0" fillId="7" borderId="31" xfId="0" applyFill="1" applyBorder="1" applyAlignment="1">
      <alignment horizontal="center" vertical="center" wrapText="1"/>
    </xf>
    <xf numFmtId="0" fontId="0" fillId="19" borderId="31" xfId="0" applyFill="1" applyBorder="1" applyAlignment="1">
      <alignment horizontal="center" vertical="center" wrapText="1"/>
    </xf>
    <xf numFmtId="0" fontId="0" fillId="19" borderId="31" xfId="0" applyFill="1" applyBorder="1" applyAlignment="1">
      <alignment horizontal="center" vertical="center" textRotation="90" wrapText="1"/>
    </xf>
    <xf numFmtId="0" fontId="14" fillId="4" borderId="37" xfId="0" applyFont="1" applyFill="1" applyBorder="1" applyAlignment="1">
      <alignment textRotation="90" wrapText="1"/>
    </xf>
    <xf numFmtId="0" fontId="0" fillId="7" borderId="31" xfId="0" applyFill="1" applyBorder="1" applyAlignment="1">
      <alignment horizontal="center" vertical="center" textRotation="90" wrapText="1"/>
    </xf>
    <xf numFmtId="0" fontId="3" fillId="12" borderId="0" xfId="0" applyFont="1" applyFill="1" applyAlignment="1">
      <alignment horizontal="left" vertical="center" wrapText="1"/>
    </xf>
    <xf numFmtId="0" fontId="9" fillId="5" borderId="5" xfId="0" applyFont="1" applyFill="1" applyBorder="1" applyAlignment="1">
      <alignment horizontal="center" vertical="center" textRotation="90"/>
    </xf>
    <xf numFmtId="0" fontId="16" fillId="13" borderId="0" xfId="1" applyFill="1" applyAlignment="1">
      <alignment horizontal="left"/>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6" fillId="6" borderId="8"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7" borderId="12" xfId="0" applyFont="1" applyFill="1" applyBorder="1" applyAlignment="1">
      <alignment horizontal="center" vertical="center" wrapText="1"/>
    </xf>
    <xf numFmtId="0" fontId="6" fillId="7" borderId="13"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27" fillId="3" borderId="3" xfId="0" applyFont="1" applyFill="1" applyBorder="1" applyAlignment="1">
      <alignment horizontal="left" wrapText="1" indent="1"/>
    </xf>
    <xf numFmtId="0" fontId="0" fillId="3" borderId="4" xfId="0" applyFill="1" applyBorder="1" applyAlignment="1">
      <alignment horizontal="left" wrapText="1" indent="1"/>
    </xf>
    <xf numFmtId="0" fontId="0" fillId="3" borderId="33" xfId="0" applyFill="1" applyBorder="1" applyAlignment="1">
      <alignment horizontal="left" wrapText="1" indent="1"/>
    </xf>
    <xf numFmtId="0" fontId="9" fillId="8" borderId="5" xfId="0" applyFont="1" applyFill="1" applyBorder="1" applyAlignment="1">
      <alignment horizontal="center" vertical="center" textRotation="90"/>
    </xf>
    <xf numFmtId="0" fontId="1" fillId="0" borderId="0" xfId="0" applyFont="1" applyAlignment="1">
      <alignment horizontal="left" vertical="center" wrapText="1"/>
    </xf>
    <xf numFmtId="0" fontId="9" fillId="8" borderId="0" xfId="0" applyFont="1" applyFill="1" applyAlignment="1">
      <alignment horizontal="center" vertical="center" textRotation="90"/>
    </xf>
    <xf numFmtId="0" fontId="0" fillId="5" borderId="0" xfId="0" applyFill="1" applyAlignment="1">
      <alignment horizontal="left" vertical="center" wrapText="1"/>
    </xf>
    <xf numFmtId="0" fontId="0" fillId="5" borderId="0" xfId="0" applyFill="1" applyAlignment="1">
      <alignment horizontal="left"/>
    </xf>
    <xf numFmtId="0" fontId="29" fillId="15" borderId="0" xfId="0" applyFont="1" applyFill="1" applyAlignment="1">
      <alignment horizontal="center" vertical="center" wrapText="1"/>
    </xf>
    <xf numFmtId="0" fontId="30" fillId="5" borderId="0" xfId="0" applyFont="1" applyFill="1" applyAlignment="1">
      <alignment horizontal="center" vertical="center"/>
    </xf>
    <xf numFmtId="0" fontId="3" fillId="5" borderId="0" xfId="0" applyFont="1" applyFill="1" applyAlignment="1">
      <alignment horizontal="left" vertical="center" wrapText="1" indent="1"/>
    </xf>
    <xf numFmtId="0" fontId="30" fillId="5" borderId="0" xfId="0" applyFont="1" applyFill="1" applyAlignment="1">
      <alignment horizontal="left" vertical="center"/>
    </xf>
    <xf numFmtId="0" fontId="2" fillId="0" borderId="0" xfId="0" applyFont="1" applyFill="1" applyAlignment="1">
      <alignment horizontal="right"/>
    </xf>
  </cellXfs>
  <cellStyles count="2">
    <cellStyle name="Hyperlink" xfId="1" builtinId="8"/>
    <cellStyle name="Normal" xfId="0" builtinId="0"/>
  </cellStyles>
  <dxfs count="0"/>
  <tableStyles count="0" defaultTableStyle="TableStyleMedium2" defaultPivotStyle="PivotStyleLight16"/>
  <colors>
    <mruColors>
      <color rgb="FFB8084F"/>
      <color rgb="FFDF562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Off The Job Training Breakdown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51D-4D1A-9D9D-B98DECAB58D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51D-4D1A-9D9D-B98DECAB58D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51D-4D1A-9D9D-B98DECAB58D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51D-4D1A-9D9D-B98DECAB58D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E51D-4D1A-9D9D-B98DECAB58D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E51D-4D1A-9D9D-B98DECAB58D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E51D-4D1A-9D9D-B98DECAB58D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E51D-4D1A-9D9D-B98DECAB58DA}"/>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E51D-4D1A-9D9D-B98DECAB58DA}"/>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E51D-4D1A-9D9D-B98DECAB58DA}"/>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E51D-4D1A-9D9D-B98DECAB58DA}"/>
              </c:ext>
            </c:extLst>
          </c:dPt>
          <c:cat>
            <c:strRef>
              <c:f>'Plan on a page and Pie chart'!$L$2:$L$12</c:f>
              <c:strCache>
                <c:ptCount val="11"/>
                <c:pt idx="0">
                  <c:v>Campus Lectures (1 hour each)</c:v>
                </c:pt>
                <c:pt idx="1">
                  <c:v>Campus tutorial / seminar (1 hour each)</c:v>
                </c:pt>
                <c:pt idx="2">
                  <c:v>Portfolio / KSB workshops</c:v>
                </c:pt>
                <c:pt idx="3">
                  <c:v>On-line taught session (1 hour delivery)</c:v>
                </c:pt>
                <c:pt idx="4">
                  <c:v>Timetabled student led working </c:v>
                </c:pt>
                <c:pt idx="5">
                  <c:v>1:1 Supervision</c:v>
                </c:pt>
                <c:pt idx="6">
                  <c:v>Spare column (e.g. laboratory session)</c:v>
                </c:pt>
                <c:pt idx="7">
                  <c:v>Spare Column (e.g. Mandatory Component)</c:v>
                </c:pt>
                <c:pt idx="8">
                  <c:v>Project Based / Applied Learning to meet Module Assessment</c:v>
                </c:pt>
                <c:pt idx="9">
                  <c:v>Time during working day to focus on assessment preparation</c:v>
                </c:pt>
                <c:pt idx="10">
                  <c:v>Employer-led Training activities (including experiential and project based learning)</c:v>
                </c:pt>
              </c:strCache>
            </c:strRef>
          </c:cat>
          <c:val>
            <c:numRef>
              <c:f>'Plan on a page and Pie chart'!$M$2:$M$12</c:f>
              <c:numCache>
                <c:formatCode>General</c:formatCode>
                <c:ptCount val="11"/>
                <c:pt idx="0">
                  <c:v>194</c:v>
                </c:pt>
                <c:pt idx="1">
                  <c:v>144</c:v>
                </c:pt>
                <c:pt idx="2">
                  <c:v>31</c:v>
                </c:pt>
                <c:pt idx="3">
                  <c:v>0</c:v>
                </c:pt>
                <c:pt idx="4">
                  <c:v>0</c:v>
                </c:pt>
                <c:pt idx="5">
                  <c:v>50</c:v>
                </c:pt>
                <c:pt idx="6">
                  <c:v>50</c:v>
                </c:pt>
                <c:pt idx="7">
                  <c:v>0</c:v>
                </c:pt>
                <c:pt idx="8">
                  <c:v>192</c:v>
                </c:pt>
                <c:pt idx="9">
                  <c:v>105.70615384615384</c:v>
                </c:pt>
                <c:pt idx="10">
                  <c:v>105.70615384615384</c:v>
                </c:pt>
              </c:numCache>
            </c:numRef>
          </c:val>
          <c:extLst>
            <c:ext xmlns:c16="http://schemas.microsoft.com/office/drawing/2014/chart" uri="{C3380CC4-5D6E-409C-BE32-E72D297353CC}">
              <c16:uniqueId val="{00000001-6A46-422B-8163-60A1070A280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123825</xdr:colOff>
      <xdr:row>15</xdr:row>
      <xdr:rowOff>19050</xdr:rowOff>
    </xdr:from>
    <xdr:to>
      <xdr:col>7</xdr:col>
      <xdr:colOff>4038600</xdr:colOff>
      <xdr:row>41</xdr:row>
      <xdr:rowOff>104775</xdr:rowOff>
    </xdr:to>
    <xdr:graphicFrame macro="">
      <xdr:nvGraphicFramePr>
        <xdr:cNvPr id="3" name="Chart 2">
          <a:extLst>
            <a:ext uri="{FF2B5EF4-FFF2-40B4-BE49-F238E27FC236}">
              <a16:creationId xmlns:a16="http://schemas.microsoft.com/office/drawing/2014/main" id="{7007ACA6-0182-1257-D6CA-82B484763EA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1981200</xdr:colOff>
      <xdr:row>14</xdr:row>
      <xdr:rowOff>28575</xdr:rowOff>
    </xdr:from>
    <xdr:to>
      <xdr:col>5</xdr:col>
      <xdr:colOff>2105025</xdr:colOff>
      <xdr:row>15</xdr:row>
      <xdr:rowOff>352425</xdr:rowOff>
    </xdr:to>
    <xdr:sp macro="" textlink="">
      <xdr:nvSpPr>
        <xdr:cNvPr id="2" name="Rounded Rectangle 1">
          <a:extLst>
            <a:ext uri="{FF2B5EF4-FFF2-40B4-BE49-F238E27FC236}">
              <a16:creationId xmlns:a16="http://schemas.microsoft.com/office/drawing/2014/main" id="{9401376D-9866-5BDD-4D5B-B0ECBCA229FC}"/>
            </a:ext>
          </a:extLst>
        </xdr:cNvPr>
        <xdr:cNvSpPr/>
      </xdr:nvSpPr>
      <xdr:spPr>
        <a:xfrm>
          <a:off x="6991350" y="12811125"/>
          <a:ext cx="3086100" cy="952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600">
              <a:solidFill>
                <a:schemeClr val="lt1"/>
              </a:solidFill>
              <a:latin typeface="+mn-lt"/>
              <a:ea typeface="+mn-lt"/>
              <a:cs typeface="+mn-lt"/>
            </a:rPr>
            <a:t>Detail of Level 5 employer activities to follow in due course</a:t>
          </a:r>
        </a:p>
      </xdr:txBody>
    </xdr:sp>
    <xdr:clientData/>
  </xdr:twoCellAnchor>
  <xdr:twoCellAnchor>
    <xdr:from>
      <xdr:col>4</xdr:col>
      <xdr:colOff>2066925</xdr:colOff>
      <xdr:row>20</xdr:row>
      <xdr:rowOff>457200</xdr:rowOff>
    </xdr:from>
    <xdr:to>
      <xdr:col>5</xdr:col>
      <xdr:colOff>2190750</xdr:colOff>
      <xdr:row>22</xdr:row>
      <xdr:rowOff>152400</xdr:rowOff>
    </xdr:to>
    <xdr:sp macro="" textlink="">
      <xdr:nvSpPr>
        <xdr:cNvPr id="3" name="Rounded Rectangle 2">
          <a:extLst>
            <a:ext uri="{FF2B5EF4-FFF2-40B4-BE49-F238E27FC236}">
              <a16:creationId xmlns:a16="http://schemas.microsoft.com/office/drawing/2014/main" id="{47BCFFEE-20F3-44E6-90B0-1F8E618D115D}"/>
            </a:ext>
            <a:ext uri="{147F2762-F138-4A5C-976F-8EAC2B608ADB}">
              <a16:predDERef xmlns:a16="http://schemas.microsoft.com/office/drawing/2014/main" pred="{9401376D-9866-5BDD-4D5B-B0ECBCA229FC}"/>
            </a:ext>
          </a:extLst>
        </xdr:cNvPr>
        <xdr:cNvSpPr/>
      </xdr:nvSpPr>
      <xdr:spPr>
        <a:xfrm>
          <a:off x="7077075" y="16573500"/>
          <a:ext cx="3086100" cy="952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600">
              <a:solidFill>
                <a:schemeClr val="lt1"/>
              </a:solidFill>
              <a:latin typeface="+mn-lt"/>
              <a:ea typeface="+mn-lt"/>
              <a:cs typeface="+mn-lt"/>
            </a:rPr>
            <a:t>Detail of Level 6</a:t>
          </a:r>
        </a:p>
        <a:p>
          <a:pPr marL="0" indent="0" algn="ctr"/>
          <a:r>
            <a:rPr lang="en-US" sz="1600">
              <a:solidFill>
                <a:schemeClr val="lt1"/>
              </a:solidFill>
              <a:latin typeface="+mn-lt"/>
              <a:ea typeface="+mn-lt"/>
              <a:cs typeface="+mn-lt"/>
            </a:rPr>
            <a:t> employer activities to follow in due course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media/2354/st0496_rail-and-rail-systems-senior-engineer_l6_ap-for-publication_231018_qm.pdf" TargetMode="External"/><Relationship Id="rId1" Type="http://schemas.openxmlformats.org/officeDocument/2006/relationships/hyperlink" Target="https://www.instituteforapprenticeships.org/apprenticeship-standards/rail-and-rail-systems-senior-engineer-integrated-degree-v1-0"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08D16-3557-498C-A5F0-AD701E026DB3}">
  <sheetPr>
    <tabColor rgb="FF0070C0"/>
    <pageSetUpPr fitToPage="1"/>
  </sheetPr>
  <dimension ref="A1:CN39"/>
  <sheetViews>
    <sheetView tabSelected="1" zoomScale="60" zoomScaleNormal="60" workbookViewId="0">
      <selection activeCell="A16" sqref="A16:XFD21"/>
    </sheetView>
  </sheetViews>
  <sheetFormatPr defaultRowHeight="14.5" x14ac:dyDescent="0.35"/>
  <cols>
    <col min="2" max="2" width="4.81640625" customWidth="1"/>
    <col min="3" max="3" width="48.453125" customWidth="1"/>
    <col min="4" max="6" width="11.54296875" customWidth="1"/>
    <col min="7" max="7" width="15" customWidth="1"/>
    <col min="8" max="8" width="11.453125" customWidth="1"/>
    <col min="9" max="9" width="10.81640625" customWidth="1"/>
    <col min="10" max="20" width="7.453125" customWidth="1"/>
    <col min="21" max="21" width="33.453125" customWidth="1"/>
    <col min="22" max="22" width="34.453125" customWidth="1"/>
    <col min="23" max="23" width="33.1796875" customWidth="1"/>
    <col min="24" max="30" width="7.54296875" style="2" customWidth="1"/>
    <col min="31" max="31" width="10.7265625" style="2" customWidth="1"/>
    <col min="32" max="50" width="7.54296875" style="2" customWidth="1"/>
    <col min="51" max="92" width="9.1796875" style="38"/>
  </cols>
  <sheetData>
    <row r="1" spans="1:92" ht="16" customHeight="1" x14ac:dyDescent="0.35">
      <c r="A1" s="5"/>
      <c r="B1" s="5"/>
      <c r="C1" s="5"/>
      <c r="D1" s="5"/>
      <c r="E1" s="5"/>
      <c r="F1" s="5"/>
      <c r="G1" s="5"/>
      <c r="H1" s="5"/>
      <c r="I1" s="5"/>
      <c r="J1" s="5"/>
      <c r="K1" s="5"/>
      <c r="L1" s="5"/>
      <c r="M1" s="5"/>
      <c r="N1" s="5"/>
      <c r="O1" s="5"/>
      <c r="P1" s="5"/>
      <c r="Q1" s="5"/>
      <c r="R1" s="5"/>
      <c r="S1" s="5"/>
      <c r="T1" s="5"/>
      <c r="U1" s="5"/>
      <c r="V1" s="5"/>
      <c r="W1" s="5"/>
      <c r="X1" s="6"/>
      <c r="Y1" s="6"/>
      <c r="Z1" s="6"/>
      <c r="AA1" s="6"/>
      <c r="AB1" s="6"/>
      <c r="AC1" s="6"/>
      <c r="AD1" s="6"/>
      <c r="AE1" s="6"/>
      <c r="AF1" s="6"/>
      <c r="AG1" s="6"/>
      <c r="AH1" s="6"/>
      <c r="AI1" s="6"/>
      <c r="AJ1" s="6"/>
      <c r="AK1" s="6"/>
      <c r="AL1" s="6"/>
      <c r="AM1" s="6"/>
      <c r="AN1" s="6"/>
      <c r="AO1" s="6"/>
      <c r="AP1" s="6"/>
      <c r="AQ1" s="6"/>
      <c r="AR1" s="6"/>
      <c r="AS1" s="6"/>
      <c r="AT1" s="6"/>
      <c r="AU1" s="6"/>
      <c r="AV1" s="6"/>
      <c r="AW1" s="6"/>
      <c r="AX1" s="6"/>
      <c r="AY1" s="101"/>
      <c r="AZ1" s="101"/>
    </row>
    <row r="2" spans="1:92" s="1" customFormat="1" ht="25.5" customHeight="1" x14ac:dyDescent="0.45">
      <c r="A2" s="7"/>
      <c r="B2" s="7"/>
      <c r="C2" s="14" t="s">
        <v>0</v>
      </c>
      <c r="D2" s="184" t="s">
        <v>1</v>
      </c>
      <c r="E2" s="184"/>
      <c r="F2" s="184"/>
      <c r="G2" s="184"/>
      <c r="H2" s="88"/>
      <c r="I2" s="167" t="s">
        <v>2</v>
      </c>
      <c r="J2" s="167"/>
      <c r="K2" s="167"/>
      <c r="L2" s="167"/>
      <c r="M2" s="167"/>
      <c r="N2" s="167"/>
      <c r="O2" s="167"/>
      <c r="P2" s="167"/>
      <c r="Q2" s="167"/>
      <c r="R2" s="167"/>
      <c r="S2" s="167"/>
      <c r="T2" s="167"/>
      <c r="U2" s="167"/>
      <c r="V2" s="167"/>
      <c r="W2" s="167"/>
      <c r="X2" s="167"/>
      <c r="Y2" s="167"/>
      <c r="Z2" s="167"/>
      <c r="AA2" s="167"/>
      <c r="AB2" s="167"/>
      <c r="AC2" s="167"/>
      <c r="AD2" s="7"/>
      <c r="AE2" s="7"/>
      <c r="AF2" s="7"/>
      <c r="AG2" s="7"/>
      <c r="AH2" s="7"/>
      <c r="AI2" s="7"/>
      <c r="AJ2" s="7"/>
      <c r="AK2" s="7"/>
      <c r="AL2" s="7"/>
      <c r="AM2" s="7"/>
      <c r="AN2" s="7"/>
      <c r="AO2" s="7"/>
      <c r="AP2" s="7"/>
      <c r="AQ2" s="7"/>
      <c r="AR2" s="7"/>
      <c r="AS2" s="7"/>
      <c r="AT2" s="7"/>
      <c r="AU2" s="7"/>
      <c r="AV2" s="7"/>
      <c r="AW2" s="7"/>
      <c r="AX2" s="7"/>
      <c r="AY2" s="102"/>
      <c r="AZ2" s="102"/>
      <c r="BA2" s="133"/>
      <c r="BB2" s="133"/>
      <c r="BC2" s="133"/>
      <c r="BD2" s="133"/>
      <c r="BE2" s="133"/>
      <c r="BF2" s="133"/>
      <c r="BG2" s="133"/>
      <c r="BH2" s="133"/>
      <c r="BI2" s="133"/>
      <c r="BJ2" s="133"/>
      <c r="BK2" s="133"/>
      <c r="BL2" s="133"/>
      <c r="BM2" s="133"/>
      <c r="BN2" s="133"/>
      <c r="BO2" s="133"/>
      <c r="BP2" s="133"/>
      <c r="BQ2" s="133"/>
      <c r="BR2" s="133"/>
      <c r="BS2" s="133"/>
      <c r="BT2" s="133"/>
      <c r="BU2" s="133"/>
      <c r="BV2" s="133"/>
      <c r="BW2" s="133"/>
      <c r="BX2" s="133"/>
      <c r="BY2" s="133"/>
      <c r="BZ2" s="133"/>
      <c r="CA2" s="133"/>
      <c r="CB2" s="133"/>
      <c r="CC2" s="133"/>
      <c r="CD2" s="133"/>
      <c r="CE2" s="133"/>
      <c r="CF2" s="133"/>
      <c r="CG2" s="133"/>
      <c r="CH2" s="133"/>
      <c r="CI2" s="133"/>
      <c r="CJ2" s="133"/>
      <c r="CK2" s="133"/>
      <c r="CL2" s="133"/>
      <c r="CM2" s="133"/>
      <c r="CN2" s="133"/>
    </row>
    <row r="3" spans="1:92" s="1" customFormat="1" ht="25.5" customHeight="1" x14ac:dyDescent="0.45">
      <c r="A3" s="7"/>
      <c r="B3" s="7"/>
      <c r="C3" s="15"/>
      <c r="D3" s="184"/>
      <c r="E3" s="184"/>
      <c r="F3" s="184"/>
      <c r="G3" s="184"/>
      <c r="H3" s="89"/>
      <c r="I3" s="167" t="s">
        <v>3</v>
      </c>
      <c r="J3" s="167"/>
      <c r="K3" s="167"/>
      <c r="L3" s="167"/>
      <c r="M3" s="167"/>
      <c r="N3" s="167"/>
      <c r="O3" s="167"/>
      <c r="P3" s="167"/>
      <c r="Q3" s="167"/>
      <c r="R3" s="167"/>
      <c r="S3" s="167"/>
      <c r="T3" s="167"/>
      <c r="U3" s="167"/>
      <c r="V3" s="167"/>
      <c r="W3" s="167"/>
      <c r="X3" s="167"/>
      <c r="Y3" s="167"/>
      <c r="Z3" s="167"/>
      <c r="AA3" s="167"/>
      <c r="AB3" s="167"/>
      <c r="AC3" s="167"/>
      <c r="AD3" s="7"/>
      <c r="AE3" s="7"/>
      <c r="AF3" s="7"/>
      <c r="AG3" s="7"/>
      <c r="AH3" s="7"/>
      <c r="AI3" s="7"/>
      <c r="AJ3" s="7"/>
      <c r="AK3" s="7"/>
      <c r="AL3" s="7"/>
      <c r="AM3" s="7"/>
      <c r="AN3" s="7"/>
      <c r="AO3" s="7"/>
      <c r="AP3" s="7"/>
      <c r="AQ3" s="7"/>
      <c r="AR3" s="7"/>
      <c r="AS3" s="7"/>
      <c r="AT3" s="7"/>
      <c r="AU3" s="7"/>
      <c r="AV3" s="7"/>
      <c r="AW3" s="7"/>
      <c r="AX3" s="7"/>
      <c r="AY3" s="102"/>
      <c r="AZ3" s="102"/>
      <c r="BA3" s="133"/>
      <c r="BB3" s="133"/>
      <c r="BC3" s="133"/>
      <c r="BD3" s="133"/>
      <c r="BE3" s="133"/>
      <c r="BF3" s="133"/>
      <c r="BG3" s="133"/>
      <c r="BH3" s="133"/>
      <c r="BI3" s="133"/>
      <c r="BJ3" s="133"/>
      <c r="BK3" s="133"/>
      <c r="BL3" s="133"/>
      <c r="BM3" s="133"/>
      <c r="BN3" s="133"/>
      <c r="BO3" s="133"/>
      <c r="BP3" s="133"/>
      <c r="BQ3" s="133"/>
      <c r="BR3" s="133"/>
      <c r="BS3" s="133"/>
      <c r="BT3" s="133"/>
      <c r="BU3" s="133"/>
      <c r="BV3" s="133"/>
      <c r="BW3" s="133"/>
      <c r="BX3" s="133"/>
      <c r="BY3" s="133"/>
      <c r="BZ3" s="133"/>
      <c r="CA3" s="133"/>
      <c r="CB3" s="133"/>
      <c r="CC3" s="133"/>
      <c r="CD3" s="133"/>
      <c r="CE3" s="133"/>
      <c r="CF3" s="133"/>
      <c r="CG3" s="133"/>
      <c r="CH3" s="133"/>
      <c r="CI3" s="133"/>
      <c r="CJ3" s="133"/>
      <c r="CK3" s="133"/>
      <c r="CL3" s="133"/>
      <c r="CM3" s="133"/>
      <c r="CN3" s="133"/>
    </row>
    <row r="4" spans="1:92" s="1" customFormat="1" ht="25.5" customHeight="1" x14ac:dyDescent="0.45">
      <c r="A4" s="7"/>
      <c r="B4" s="7"/>
      <c r="C4" s="14" t="s">
        <v>4</v>
      </c>
      <c r="D4" s="15"/>
      <c r="E4" s="15"/>
      <c r="F4" s="15"/>
      <c r="G4" s="15"/>
      <c r="H4" s="89"/>
      <c r="I4" s="90">
        <v>6</v>
      </c>
      <c r="J4" s="91"/>
      <c r="K4" s="91"/>
      <c r="L4" s="91"/>
      <c r="M4" s="91"/>
      <c r="N4" s="91"/>
      <c r="O4" s="91"/>
      <c r="P4" s="91"/>
      <c r="Q4" s="91"/>
      <c r="R4" s="91"/>
      <c r="S4" s="91"/>
      <c r="T4" s="91"/>
      <c r="U4" s="91"/>
      <c r="V4" s="91"/>
      <c r="W4" s="91"/>
      <c r="X4" s="91"/>
      <c r="Y4" s="91"/>
      <c r="Z4" s="91"/>
      <c r="AA4" s="91"/>
      <c r="AB4" s="91"/>
      <c r="AC4" s="91"/>
      <c r="AD4" s="7"/>
      <c r="AE4" s="7"/>
      <c r="AF4" s="7"/>
      <c r="AG4" s="7"/>
      <c r="AH4" s="7"/>
      <c r="AI4" s="7"/>
      <c r="AJ4" s="7"/>
      <c r="AK4" s="7"/>
      <c r="AL4" s="7"/>
      <c r="AM4" s="7"/>
      <c r="AN4" s="7"/>
      <c r="AO4" s="7"/>
      <c r="AP4" s="7"/>
      <c r="AQ4" s="7"/>
      <c r="AR4" s="7"/>
      <c r="AS4" s="7"/>
      <c r="AT4" s="7"/>
      <c r="AU4" s="7"/>
      <c r="AV4" s="7"/>
      <c r="AW4" s="7"/>
      <c r="AX4" s="7"/>
      <c r="AY4" s="102"/>
      <c r="AZ4" s="102"/>
      <c r="BA4" s="133"/>
      <c r="BB4" s="133"/>
      <c r="BC4" s="133"/>
      <c r="BD4" s="133"/>
      <c r="BE4" s="133"/>
      <c r="BF4" s="133"/>
      <c r="BG4" s="133"/>
      <c r="BH4" s="133"/>
      <c r="BI4" s="133"/>
      <c r="BJ4" s="133"/>
      <c r="BK4" s="133"/>
      <c r="BL4" s="133"/>
      <c r="BM4" s="133"/>
      <c r="BN4" s="133"/>
      <c r="BO4" s="133"/>
      <c r="BP4" s="133"/>
      <c r="BQ4" s="133"/>
      <c r="BR4" s="133"/>
      <c r="BS4" s="133"/>
      <c r="BT4" s="133"/>
      <c r="BU4" s="133"/>
      <c r="BV4" s="133"/>
      <c r="BW4" s="133"/>
      <c r="BX4" s="133"/>
      <c r="BY4" s="133"/>
      <c r="BZ4" s="133"/>
      <c r="CA4" s="133"/>
      <c r="CB4" s="133"/>
      <c r="CC4" s="133"/>
      <c r="CD4" s="133"/>
      <c r="CE4" s="133"/>
      <c r="CF4" s="133"/>
      <c r="CG4" s="133"/>
      <c r="CH4" s="133"/>
      <c r="CI4" s="133"/>
      <c r="CJ4" s="133"/>
      <c r="CK4" s="133"/>
      <c r="CL4" s="133"/>
      <c r="CM4" s="133"/>
      <c r="CN4" s="133"/>
    </row>
    <row r="5" spans="1:92" ht="25.5" customHeight="1" x14ac:dyDescent="0.45">
      <c r="A5" s="5"/>
      <c r="B5" s="5"/>
      <c r="C5" s="15"/>
      <c r="D5" s="15"/>
      <c r="E5" s="15"/>
      <c r="F5" s="15"/>
      <c r="G5" s="15"/>
      <c r="H5" s="89"/>
      <c r="I5" s="91"/>
      <c r="J5" s="91"/>
      <c r="K5" s="91"/>
      <c r="L5" s="91"/>
      <c r="M5" s="91"/>
      <c r="N5" s="91"/>
      <c r="O5" s="91"/>
      <c r="P5" s="91"/>
      <c r="Q5" s="91"/>
      <c r="R5" s="91"/>
      <c r="S5" s="91"/>
      <c r="T5" s="91"/>
      <c r="U5" s="91"/>
      <c r="V5" s="91"/>
      <c r="W5" s="91"/>
      <c r="X5" s="91"/>
      <c r="Y5" s="91"/>
      <c r="Z5" s="91"/>
      <c r="AA5" s="91"/>
      <c r="AB5" s="91"/>
      <c r="AC5" s="91"/>
      <c r="AD5" s="6"/>
      <c r="AE5" s="168" t="s">
        <v>5</v>
      </c>
      <c r="AF5" s="169"/>
      <c r="AG5" s="169"/>
      <c r="AH5" s="169"/>
      <c r="AI5" s="169"/>
      <c r="AJ5" s="169"/>
      <c r="AK5" s="170"/>
      <c r="AL5" s="6"/>
      <c r="AM5" s="6"/>
      <c r="AN5" s="6"/>
      <c r="AO5" s="6"/>
      <c r="AP5" s="6"/>
      <c r="AQ5" s="6"/>
      <c r="AR5" s="6"/>
      <c r="AS5" s="6"/>
      <c r="AT5" s="6"/>
      <c r="AU5" s="6"/>
      <c r="AV5" s="6"/>
      <c r="AW5" s="6"/>
      <c r="AX5" s="6"/>
      <c r="AY5" s="101"/>
      <c r="AZ5" s="101"/>
    </row>
    <row r="6" spans="1:92" ht="25.5" customHeight="1" x14ac:dyDescent="0.45">
      <c r="A6" s="5"/>
      <c r="B6" s="5"/>
      <c r="C6" s="14" t="s">
        <v>6</v>
      </c>
      <c r="D6" s="14"/>
      <c r="E6" s="14"/>
      <c r="F6" s="14"/>
      <c r="G6" s="14"/>
      <c r="H6" s="88"/>
      <c r="I6" s="89" t="s">
        <v>7</v>
      </c>
      <c r="J6" s="89"/>
      <c r="K6" s="89"/>
      <c r="L6" s="89"/>
      <c r="M6" s="89"/>
      <c r="N6" s="89"/>
      <c r="O6" s="89"/>
      <c r="P6" s="89"/>
      <c r="Q6" s="89"/>
      <c r="R6" s="89"/>
      <c r="S6" s="89"/>
      <c r="T6" s="165" t="s">
        <v>8</v>
      </c>
      <c r="U6" s="165"/>
      <c r="V6" s="165"/>
      <c r="W6" s="165"/>
      <c r="X6" s="165"/>
      <c r="Y6" s="165"/>
      <c r="Z6" s="165"/>
      <c r="AA6" s="89"/>
      <c r="AB6" s="89"/>
      <c r="AC6" s="89"/>
      <c r="AD6" s="6"/>
      <c r="AE6" s="171" t="s">
        <v>9</v>
      </c>
      <c r="AF6" s="172"/>
      <c r="AG6" s="172"/>
      <c r="AH6" s="172"/>
      <c r="AI6" s="172"/>
      <c r="AJ6" s="172"/>
      <c r="AK6" s="173"/>
      <c r="AL6" s="6"/>
      <c r="AM6" s="6"/>
      <c r="AN6" s="6"/>
      <c r="AO6" s="6"/>
      <c r="AP6" s="6"/>
      <c r="AQ6" s="6"/>
      <c r="AR6" s="6"/>
      <c r="AS6" s="6"/>
      <c r="AT6" s="6"/>
      <c r="AU6" s="6"/>
      <c r="AV6" s="6"/>
      <c r="AW6" s="6"/>
      <c r="AX6" s="6"/>
      <c r="AY6" s="101"/>
      <c r="AZ6" s="101"/>
    </row>
    <row r="7" spans="1:92" ht="25.5" customHeight="1" x14ac:dyDescent="0.45">
      <c r="A7" s="5"/>
      <c r="B7" s="5"/>
      <c r="C7" s="15"/>
      <c r="D7" s="15"/>
      <c r="E7" s="15"/>
      <c r="F7" s="15"/>
      <c r="G7" s="15"/>
      <c r="H7" s="89"/>
      <c r="I7" s="89"/>
      <c r="J7" s="89"/>
      <c r="K7" s="89"/>
      <c r="L7" s="89"/>
      <c r="M7" s="89"/>
      <c r="N7" s="89"/>
      <c r="O7" s="89"/>
      <c r="P7" s="89"/>
      <c r="Q7" s="89"/>
      <c r="R7" s="89"/>
      <c r="S7" s="89"/>
      <c r="T7" s="165"/>
      <c r="U7" s="165"/>
      <c r="V7" s="165"/>
      <c r="W7" s="165"/>
      <c r="X7" s="165"/>
      <c r="Y7" s="165"/>
      <c r="Z7" s="165"/>
      <c r="AA7" s="89"/>
      <c r="AB7" s="89"/>
      <c r="AC7" s="89"/>
      <c r="AD7" s="6"/>
      <c r="AE7" s="174" t="s">
        <v>10</v>
      </c>
      <c r="AF7" s="175"/>
      <c r="AG7" s="175"/>
      <c r="AH7" s="175"/>
      <c r="AI7" s="175"/>
      <c r="AJ7" s="175"/>
      <c r="AK7" s="176"/>
      <c r="AL7" s="6"/>
      <c r="AM7" s="6"/>
      <c r="AN7" s="6"/>
      <c r="AO7" s="6"/>
      <c r="AP7" s="6"/>
      <c r="AQ7" s="6"/>
      <c r="AR7" s="6"/>
      <c r="AS7" s="6"/>
      <c r="AT7" s="6"/>
      <c r="AU7" s="6"/>
      <c r="AV7" s="6"/>
      <c r="AW7" s="6"/>
      <c r="AX7" s="6"/>
      <c r="AY7" s="101"/>
      <c r="AZ7" s="101"/>
    </row>
    <row r="8" spans="1:92" ht="25.5" customHeight="1" x14ac:dyDescent="0.45">
      <c r="A8" s="5"/>
      <c r="B8" s="5"/>
      <c r="C8" s="15"/>
      <c r="D8" s="15"/>
      <c r="E8" s="15"/>
      <c r="F8" s="15"/>
      <c r="G8" s="15"/>
      <c r="H8" s="15"/>
      <c r="I8" s="16"/>
      <c r="J8" s="16"/>
      <c r="K8" s="16"/>
      <c r="L8" s="16"/>
      <c r="M8" s="16"/>
      <c r="N8" s="16"/>
      <c r="O8" s="16"/>
      <c r="P8" s="16"/>
      <c r="Q8" s="16"/>
      <c r="R8" s="16"/>
      <c r="S8" s="16"/>
      <c r="T8" s="165"/>
      <c r="U8" s="165"/>
      <c r="V8" s="165"/>
      <c r="W8" s="165"/>
      <c r="X8" s="165"/>
      <c r="Y8" s="165"/>
      <c r="Z8" s="165"/>
      <c r="AA8" s="16"/>
      <c r="AB8" s="16"/>
      <c r="AC8" s="16"/>
      <c r="AD8" s="6"/>
      <c r="AE8" s="177" t="s">
        <v>11</v>
      </c>
      <c r="AF8" s="178"/>
      <c r="AG8" s="178"/>
      <c r="AH8" s="178"/>
      <c r="AI8" s="178"/>
      <c r="AJ8" s="178"/>
      <c r="AK8" s="179"/>
      <c r="AL8" s="6"/>
      <c r="AM8" s="6"/>
      <c r="AN8" s="6"/>
      <c r="AO8" s="6"/>
      <c r="AP8" s="6"/>
      <c r="AQ8" s="6"/>
      <c r="AR8" s="6"/>
      <c r="AS8" s="6"/>
      <c r="AT8" s="6"/>
      <c r="AU8" s="6"/>
      <c r="AV8" s="6"/>
      <c r="AW8" s="6"/>
      <c r="AX8" s="6"/>
      <c r="AY8" s="101"/>
      <c r="AZ8" s="101"/>
    </row>
    <row r="9" spans="1:92" ht="25.5" customHeight="1" x14ac:dyDescent="0.45">
      <c r="A9" s="5"/>
      <c r="B9" s="5"/>
      <c r="C9" s="15" t="s">
        <v>12</v>
      </c>
      <c r="D9" s="15"/>
      <c r="E9" s="15"/>
      <c r="F9" s="15"/>
      <c r="G9" s="15"/>
      <c r="H9" s="45"/>
      <c r="I9" s="192">
        <v>36</v>
      </c>
      <c r="J9" s="52" t="s">
        <v>13</v>
      </c>
      <c r="K9" s="16"/>
      <c r="L9" s="16"/>
      <c r="M9" s="16"/>
      <c r="N9" s="16"/>
      <c r="O9" s="16"/>
      <c r="P9" s="16"/>
      <c r="Q9" s="16"/>
      <c r="R9" s="16"/>
      <c r="S9" s="16"/>
      <c r="T9" s="165"/>
      <c r="U9" s="165"/>
      <c r="V9" s="165"/>
      <c r="W9" s="165"/>
      <c r="X9" s="165"/>
      <c r="Y9" s="165"/>
      <c r="Z9" s="165"/>
      <c r="AA9" s="16"/>
      <c r="AB9" s="16"/>
      <c r="AC9" s="16"/>
      <c r="AD9" s="16"/>
      <c r="AE9" s="16"/>
      <c r="AF9" s="16"/>
      <c r="AG9" s="16"/>
      <c r="AH9" s="16"/>
      <c r="AI9" s="16"/>
      <c r="AJ9" s="16"/>
      <c r="AK9" s="16"/>
      <c r="AL9" s="16"/>
      <c r="AM9" s="16"/>
      <c r="AN9" s="16"/>
      <c r="AO9" s="6"/>
      <c r="AP9" s="6"/>
      <c r="AQ9" s="6"/>
      <c r="AR9" s="6"/>
      <c r="AS9" s="6"/>
      <c r="AT9" s="6"/>
      <c r="AU9" s="6"/>
      <c r="AV9" s="6"/>
      <c r="AW9" s="6"/>
      <c r="AX9" s="6"/>
      <c r="AY9" s="101"/>
      <c r="AZ9" s="101"/>
    </row>
    <row r="10" spans="1:92" ht="25.5" customHeight="1" x14ac:dyDescent="0.45">
      <c r="A10" s="5"/>
      <c r="B10" s="5"/>
      <c r="C10" s="15" t="s">
        <v>14</v>
      </c>
      <c r="D10" s="15"/>
      <c r="E10" s="15"/>
      <c r="F10" s="15"/>
      <c r="G10" s="15"/>
      <c r="H10" s="15"/>
      <c r="I10" s="45">
        <f>46.4*6*I9/12</f>
        <v>835.19999999999993</v>
      </c>
      <c r="J10" s="15"/>
      <c r="K10" s="40"/>
      <c r="L10" s="40"/>
      <c r="M10" s="40"/>
      <c r="N10" s="40"/>
      <c r="O10" s="40"/>
      <c r="P10" s="40"/>
      <c r="Q10" s="40"/>
      <c r="R10" s="40"/>
      <c r="S10" s="40"/>
      <c r="T10" s="165"/>
      <c r="U10" s="165"/>
      <c r="V10" s="165"/>
      <c r="W10" s="165"/>
      <c r="X10" s="165"/>
      <c r="Y10" s="165"/>
      <c r="Z10" s="165"/>
      <c r="AA10" s="40"/>
      <c r="AB10" s="40"/>
      <c r="AC10" s="40"/>
      <c r="AD10" s="6"/>
      <c r="AE10" s="6"/>
      <c r="AF10" s="6"/>
      <c r="AG10" s="6"/>
      <c r="AH10" s="6"/>
      <c r="AI10" s="6"/>
      <c r="AJ10" s="6"/>
      <c r="AK10" s="6"/>
      <c r="AL10" s="6"/>
      <c r="AM10" s="6"/>
      <c r="AN10" s="6"/>
      <c r="AO10" s="6"/>
      <c r="AP10" s="6"/>
      <c r="AQ10" s="6"/>
      <c r="AR10" s="6"/>
      <c r="AS10" s="6"/>
      <c r="AT10" s="6"/>
      <c r="AU10" s="6"/>
      <c r="AV10" s="6"/>
      <c r="AW10" s="6"/>
      <c r="AX10" s="6"/>
      <c r="AY10" s="101"/>
      <c r="AZ10" s="101"/>
    </row>
    <row r="11" spans="1:92" ht="25.5" customHeight="1" x14ac:dyDescent="0.45">
      <c r="A11" s="5"/>
      <c r="B11" s="5"/>
      <c r="C11" s="15" t="s">
        <v>15</v>
      </c>
      <c r="D11" s="15"/>
      <c r="E11" s="15"/>
      <c r="F11" s="15"/>
      <c r="G11" s="15"/>
      <c r="H11" s="15"/>
      <c r="I11" s="100">
        <f>I30</f>
        <v>838.41230769230776</v>
      </c>
      <c r="J11" s="52" t="s">
        <v>16</v>
      </c>
      <c r="K11" s="40"/>
      <c r="L11" s="40"/>
      <c r="M11" s="40"/>
      <c r="N11" s="40"/>
      <c r="O11" s="40"/>
      <c r="P11" s="40"/>
      <c r="Q11" s="40"/>
      <c r="R11" s="40"/>
      <c r="S11" s="40"/>
      <c r="T11" s="165"/>
      <c r="U11" s="165"/>
      <c r="V11" s="165"/>
      <c r="W11" s="165"/>
      <c r="X11" s="165"/>
      <c r="Y11" s="165"/>
      <c r="Z11" s="165"/>
      <c r="AA11" s="40"/>
      <c r="AB11" s="40"/>
      <c r="AC11" s="40"/>
      <c r="AD11" s="6"/>
      <c r="AE11" s="6"/>
      <c r="AF11" s="6"/>
      <c r="AG11" s="6"/>
      <c r="AH11" s="6"/>
      <c r="AI11" s="6"/>
      <c r="AJ11" s="6"/>
      <c r="AK11" s="6"/>
      <c r="AL11" s="6"/>
      <c r="AM11" s="6"/>
      <c r="AN11" s="6"/>
      <c r="AO11" s="6"/>
      <c r="AP11" s="6"/>
      <c r="AQ11" s="6"/>
      <c r="AR11" s="6"/>
      <c r="AS11" s="6"/>
      <c r="AT11" s="6"/>
      <c r="AU11" s="6"/>
      <c r="AV11" s="6"/>
      <c r="AW11" s="6"/>
      <c r="AX11" s="6"/>
      <c r="AY11" s="101"/>
      <c r="AZ11" s="101"/>
    </row>
    <row r="12" spans="1:92" x14ac:dyDescent="0.35">
      <c r="A12" s="5"/>
      <c r="B12" s="5"/>
      <c r="C12" s="5"/>
      <c r="D12" s="5"/>
      <c r="E12" s="5"/>
      <c r="F12" s="5"/>
      <c r="G12" s="5"/>
      <c r="H12" s="5"/>
      <c r="I12" s="5"/>
      <c r="J12" s="5"/>
      <c r="K12" s="5"/>
      <c r="L12" s="5"/>
      <c r="M12" s="5"/>
      <c r="N12" s="5"/>
      <c r="O12" s="5"/>
      <c r="P12" s="5"/>
      <c r="Q12" s="5"/>
      <c r="R12" s="5"/>
      <c r="S12" s="5"/>
      <c r="T12" s="5"/>
      <c r="U12" s="5"/>
      <c r="V12" s="5"/>
      <c r="W12" s="5"/>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101"/>
      <c r="AZ12" s="101"/>
    </row>
    <row r="13" spans="1:92" x14ac:dyDescent="0.35">
      <c r="A13" s="5"/>
      <c r="B13" s="5"/>
      <c r="C13" s="5"/>
      <c r="D13" s="5"/>
      <c r="E13" s="5"/>
      <c r="F13" s="5"/>
      <c r="G13" s="5"/>
      <c r="H13" s="5"/>
      <c r="I13" s="5"/>
      <c r="J13" s="5"/>
      <c r="K13" s="5"/>
      <c r="L13" s="5"/>
      <c r="M13" s="5"/>
      <c r="N13" s="5"/>
      <c r="O13" s="5"/>
      <c r="P13" s="5"/>
      <c r="Q13" s="5"/>
      <c r="R13" s="5"/>
      <c r="S13" s="5"/>
      <c r="T13" s="5"/>
      <c r="U13" s="5"/>
      <c r="V13" s="5"/>
      <c r="W13" s="5"/>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101"/>
      <c r="AZ13" s="101"/>
    </row>
    <row r="14" spans="1:92" ht="377.5" customHeight="1" x14ac:dyDescent="0.35">
      <c r="A14" s="5"/>
      <c r="B14" s="5"/>
      <c r="C14" s="53" t="s">
        <v>17</v>
      </c>
      <c r="D14" s="18" t="s">
        <v>18</v>
      </c>
      <c r="E14" s="41" t="s">
        <v>19</v>
      </c>
      <c r="F14" s="41" t="s">
        <v>20</v>
      </c>
      <c r="G14" s="41" t="s">
        <v>21</v>
      </c>
      <c r="H14" s="43" t="s">
        <v>22</v>
      </c>
      <c r="I14" s="43" t="s">
        <v>23</v>
      </c>
      <c r="J14" s="39" t="s">
        <v>24</v>
      </c>
      <c r="K14" s="39" t="s">
        <v>25</v>
      </c>
      <c r="L14" s="39" t="s">
        <v>26</v>
      </c>
      <c r="M14" s="39" t="s">
        <v>27</v>
      </c>
      <c r="N14" s="42" t="s">
        <v>28</v>
      </c>
      <c r="O14" s="42" t="s">
        <v>29</v>
      </c>
      <c r="P14" s="39" t="s">
        <v>30</v>
      </c>
      <c r="Q14" s="39" t="s">
        <v>31</v>
      </c>
      <c r="R14" s="44" t="s">
        <v>32</v>
      </c>
      <c r="S14" s="44" t="s">
        <v>33</v>
      </c>
      <c r="T14" s="44" t="s">
        <v>34</v>
      </c>
      <c r="U14" s="180" t="s">
        <v>35</v>
      </c>
      <c r="V14" s="181"/>
      <c r="W14" s="182"/>
      <c r="X14" s="30" t="s">
        <v>36</v>
      </c>
      <c r="Y14" s="30" t="s">
        <v>37</v>
      </c>
      <c r="Z14" s="30" t="s">
        <v>38</v>
      </c>
      <c r="AA14" s="30" t="s">
        <v>39</v>
      </c>
      <c r="AB14" s="30" t="s">
        <v>40</v>
      </c>
      <c r="AC14" s="30" t="s">
        <v>41</v>
      </c>
      <c r="AD14" s="30" t="s">
        <v>42</v>
      </c>
      <c r="AE14" s="30" t="s">
        <v>43</v>
      </c>
      <c r="AF14" s="30" t="s">
        <v>44</v>
      </c>
      <c r="AG14" s="30" t="s">
        <v>45</v>
      </c>
      <c r="AH14" s="30" t="s">
        <v>46</v>
      </c>
      <c r="AI14" s="30" t="s">
        <v>47</v>
      </c>
      <c r="AJ14" s="30" t="s">
        <v>48</v>
      </c>
      <c r="AK14" s="30" t="s">
        <v>49</v>
      </c>
      <c r="AL14" s="30" t="s">
        <v>50</v>
      </c>
      <c r="AM14" s="30" t="s">
        <v>51</v>
      </c>
      <c r="AN14" s="30" t="s">
        <v>52</v>
      </c>
      <c r="AO14" s="30" t="s">
        <v>53</v>
      </c>
      <c r="AP14" s="30" t="s">
        <v>54</v>
      </c>
      <c r="AQ14" s="30" t="s">
        <v>55</v>
      </c>
      <c r="AR14" s="30" t="s">
        <v>56</v>
      </c>
      <c r="AS14" s="30" t="s">
        <v>57</v>
      </c>
      <c r="AT14" s="30" t="s">
        <v>58</v>
      </c>
      <c r="AU14" s="30" t="s">
        <v>59</v>
      </c>
      <c r="AV14" s="30" t="s">
        <v>60</v>
      </c>
      <c r="AW14" s="30" t="s">
        <v>61</v>
      </c>
      <c r="AX14" s="30" t="s">
        <v>62</v>
      </c>
      <c r="AY14" s="101"/>
      <c r="AZ14" s="101"/>
    </row>
    <row r="15" spans="1:92" ht="23.5" customHeight="1" x14ac:dyDescent="0.35">
      <c r="A15" s="5"/>
      <c r="B15" s="5"/>
      <c r="C15" s="9"/>
      <c r="D15" s="17"/>
      <c r="E15" s="17"/>
      <c r="F15" s="17"/>
      <c r="G15" s="17"/>
      <c r="H15" s="17"/>
      <c r="I15" s="10"/>
      <c r="J15" s="10"/>
      <c r="K15" s="10"/>
      <c r="L15" s="10"/>
      <c r="M15" s="10"/>
      <c r="N15" s="10"/>
      <c r="O15" s="10"/>
      <c r="P15" s="10"/>
      <c r="Q15" s="10"/>
      <c r="R15" s="10"/>
      <c r="S15" s="10"/>
      <c r="T15" s="10"/>
      <c r="U15" s="75" t="s">
        <v>63</v>
      </c>
      <c r="V15" s="76" t="s">
        <v>64</v>
      </c>
      <c r="W15" s="76" t="s">
        <v>65</v>
      </c>
      <c r="X15" s="11"/>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01"/>
      <c r="AZ15" s="101"/>
    </row>
    <row r="16" spans="1:92" ht="25" customHeight="1" x14ac:dyDescent="0.35">
      <c r="A16" s="5"/>
      <c r="B16" s="5"/>
      <c r="C16" s="93"/>
      <c r="D16" s="82"/>
      <c r="E16" s="23"/>
      <c r="F16" s="23"/>
      <c r="G16" s="23"/>
      <c r="H16" s="23"/>
      <c r="I16" s="98"/>
      <c r="J16" s="99"/>
      <c r="K16" s="99"/>
      <c r="L16" s="99"/>
      <c r="M16" s="99"/>
      <c r="N16" s="99"/>
      <c r="O16" s="99"/>
      <c r="P16" s="99"/>
      <c r="Q16" s="99"/>
      <c r="R16" s="99"/>
      <c r="S16" s="99"/>
      <c r="T16" s="99"/>
      <c r="U16" s="99"/>
      <c r="V16" s="76" t="s">
        <v>64</v>
      </c>
      <c r="W16" s="76" t="s">
        <v>65</v>
      </c>
      <c r="X16" s="57"/>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101"/>
      <c r="AZ16" s="101"/>
    </row>
    <row r="17" spans="1:92" ht="110.25" customHeight="1" x14ac:dyDescent="0.35">
      <c r="A17" s="185" t="s">
        <v>66</v>
      </c>
      <c r="B17" s="183"/>
      <c r="C17" s="92" t="s">
        <v>67</v>
      </c>
      <c r="D17" s="22">
        <v>20</v>
      </c>
      <c r="E17" s="86">
        <v>18</v>
      </c>
      <c r="F17" s="86">
        <v>23</v>
      </c>
      <c r="G17" s="81"/>
      <c r="H17" s="86"/>
      <c r="I17" s="95">
        <f>(($D17/(SUM($D$16:$D$28)))*($I$10))-H17</f>
        <v>64.246153846153845</v>
      </c>
      <c r="J17" s="95">
        <v>24</v>
      </c>
      <c r="K17" s="95">
        <v>12</v>
      </c>
      <c r="L17" s="95">
        <v>4</v>
      </c>
      <c r="M17" s="95"/>
      <c r="N17" s="95"/>
      <c r="O17" s="95"/>
      <c r="P17" s="95">
        <v>8</v>
      </c>
      <c r="Q17" s="95"/>
      <c r="R17" s="95"/>
      <c r="S17" s="96">
        <f t="shared" ref="S17:S29" si="0">(I17-(SUM(J17:R17)))/2</f>
        <v>8.1230769230769226</v>
      </c>
      <c r="T17" s="97">
        <f t="shared" ref="T17:T29" si="1">(I17-(SUM(J17:R17)))/2</f>
        <v>8.1230769230769226</v>
      </c>
      <c r="U17" s="69"/>
      <c r="V17" s="70"/>
      <c r="W17" s="71"/>
      <c r="X17" s="134"/>
      <c r="Y17" s="135"/>
      <c r="Z17" s="136"/>
      <c r="AA17" s="136"/>
      <c r="AB17" s="135"/>
      <c r="AC17" s="136"/>
      <c r="AD17" s="136"/>
      <c r="AE17" s="46"/>
      <c r="AF17" s="46"/>
      <c r="AG17" s="46"/>
      <c r="AH17" s="136"/>
      <c r="AI17" s="136"/>
      <c r="AJ17" s="46"/>
      <c r="AK17" s="136"/>
      <c r="AL17" s="46"/>
      <c r="AM17" s="46"/>
      <c r="AN17" s="136"/>
      <c r="AO17" s="136"/>
      <c r="AP17" s="46"/>
      <c r="AQ17" s="46"/>
      <c r="AR17" s="46"/>
      <c r="AS17" s="136"/>
      <c r="AT17" s="136"/>
      <c r="AU17" s="136"/>
      <c r="AV17" s="135"/>
      <c r="AW17" s="136"/>
      <c r="AX17" s="136"/>
      <c r="AY17" s="101"/>
      <c r="AZ17" s="101"/>
    </row>
    <row r="18" spans="1:92" ht="105" customHeight="1" x14ac:dyDescent="0.35">
      <c r="A18" s="185"/>
      <c r="B18" s="183"/>
      <c r="C18" s="92" t="s">
        <v>68</v>
      </c>
      <c r="D18" s="83">
        <v>20</v>
      </c>
      <c r="E18" s="22">
        <v>18</v>
      </c>
      <c r="F18" s="22">
        <v>22</v>
      </c>
      <c r="G18" s="22"/>
      <c r="H18" s="22"/>
      <c r="I18" s="95">
        <f>(($D18/(SUM($D$16:$D$28)))*($I$10))-H18</f>
        <v>64.246153846153845</v>
      </c>
      <c r="J18" s="95">
        <v>24</v>
      </c>
      <c r="K18" s="95">
        <v>12</v>
      </c>
      <c r="L18" s="95"/>
      <c r="M18" s="95"/>
      <c r="N18" s="95"/>
      <c r="O18" s="95"/>
      <c r="P18" s="95">
        <v>12</v>
      </c>
      <c r="Q18" s="95"/>
      <c r="R18" s="95"/>
      <c r="S18" s="96">
        <f t="shared" si="0"/>
        <v>8.1230769230769226</v>
      </c>
      <c r="T18" s="97">
        <f t="shared" si="1"/>
        <v>8.1230769230769226</v>
      </c>
      <c r="U18" s="69"/>
      <c r="V18" s="70"/>
      <c r="W18" s="71"/>
      <c r="X18" s="137"/>
      <c r="Y18" s="138"/>
      <c r="Z18" s="139"/>
      <c r="AA18" s="32"/>
      <c r="AB18" s="138"/>
      <c r="AC18" s="140"/>
      <c r="AD18" s="32"/>
      <c r="AE18" s="141"/>
      <c r="AF18" s="141"/>
      <c r="AG18" s="33"/>
      <c r="AH18" s="141"/>
      <c r="AI18" s="32"/>
      <c r="AJ18" s="138"/>
      <c r="AK18" s="33"/>
      <c r="AL18" s="32"/>
      <c r="AM18" s="141"/>
      <c r="AN18" s="33"/>
      <c r="AO18" s="32"/>
      <c r="AP18" s="141"/>
      <c r="AQ18" s="141"/>
      <c r="AR18" s="33"/>
      <c r="AS18" s="140"/>
      <c r="AT18" s="142"/>
      <c r="AU18" s="32"/>
      <c r="AV18" s="139"/>
      <c r="AW18" s="32"/>
      <c r="AX18" s="32"/>
      <c r="AY18" s="101"/>
      <c r="AZ18" s="101"/>
    </row>
    <row r="19" spans="1:92" ht="99.75" customHeight="1" x14ac:dyDescent="0.35">
      <c r="A19" s="185"/>
      <c r="B19" s="183"/>
      <c r="C19" s="92" t="s">
        <v>69</v>
      </c>
      <c r="D19" s="22">
        <v>20</v>
      </c>
      <c r="E19" s="22">
        <v>22</v>
      </c>
      <c r="F19" s="22">
        <v>26</v>
      </c>
      <c r="G19" s="22"/>
      <c r="H19" s="22"/>
      <c r="I19" s="95">
        <f>(($D19/(SUM($D$16:$D$28)))*($I$10))-H19</f>
        <v>64.246153846153845</v>
      </c>
      <c r="J19" s="95">
        <v>24</v>
      </c>
      <c r="K19" s="95">
        <v>18</v>
      </c>
      <c r="L19" s="95"/>
      <c r="M19" s="95"/>
      <c r="N19" s="95"/>
      <c r="O19" s="95"/>
      <c r="P19" s="95">
        <v>6</v>
      </c>
      <c r="Q19" s="95"/>
      <c r="R19" s="95"/>
      <c r="S19" s="96">
        <f t="shared" si="0"/>
        <v>8.1230769230769226</v>
      </c>
      <c r="T19" s="97">
        <f t="shared" si="1"/>
        <v>8.1230769230769226</v>
      </c>
      <c r="U19" s="72"/>
      <c r="V19" s="73"/>
      <c r="W19" s="74"/>
      <c r="X19" s="143"/>
      <c r="Y19" s="144"/>
      <c r="Z19" s="144"/>
      <c r="AA19" s="34"/>
      <c r="AB19" s="145"/>
      <c r="AC19" s="146"/>
      <c r="AD19" s="147"/>
      <c r="AE19" s="144"/>
      <c r="AF19" s="144"/>
      <c r="AG19" s="148"/>
      <c r="AH19" s="144"/>
      <c r="AI19" s="34"/>
      <c r="AJ19" s="144"/>
      <c r="AK19" s="34"/>
      <c r="AL19" s="34"/>
      <c r="AM19" s="144"/>
      <c r="AN19" s="34"/>
      <c r="AO19" s="34"/>
      <c r="AP19" s="144"/>
      <c r="AQ19" s="144"/>
      <c r="AR19" s="146"/>
      <c r="AS19" s="148"/>
      <c r="AT19" s="34"/>
      <c r="AU19" s="35"/>
      <c r="AV19" s="35"/>
      <c r="AW19" s="34"/>
      <c r="AX19" s="150"/>
      <c r="AY19" s="101"/>
      <c r="AZ19" s="101"/>
    </row>
    <row r="20" spans="1:92" ht="86.25" customHeight="1" x14ac:dyDescent="0.35">
      <c r="A20" s="185"/>
      <c r="B20" s="183"/>
      <c r="C20" s="92" t="s">
        <v>70</v>
      </c>
      <c r="D20" s="22">
        <v>20</v>
      </c>
      <c r="E20" s="22">
        <v>26</v>
      </c>
      <c r="F20" s="22">
        <v>34</v>
      </c>
      <c r="G20" s="22"/>
      <c r="H20" s="22"/>
      <c r="I20" s="95">
        <f>(($D20/(SUM($D$16:$D$28)))*($I$10))-H20</f>
        <v>64.246153846153845</v>
      </c>
      <c r="J20" s="95">
        <v>24</v>
      </c>
      <c r="K20" s="95">
        <v>24</v>
      </c>
      <c r="L20" s="95"/>
      <c r="M20" s="95"/>
      <c r="N20" s="95"/>
      <c r="O20" s="95"/>
      <c r="P20" s="95"/>
      <c r="Q20" s="95"/>
      <c r="R20" s="95"/>
      <c r="S20" s="96">
        <f t="shared" si="0"/>
        <v>8.1230769230769226</v>
      </c>
      <c r="T20" s="97">
        <f t="shared" si="1"/>
        <v>8.1230769230769226</v>
      </c>
      <c r="U20" s="77"/>
      <c r="V20" s="73"/>
      <c r="W20" s="74"/>
      <c r="X20" s="149"/>
      <c r="Y20" s="144"/>
      <c r="Z20" s="145"/>
      <c r="AA20" s="35"/>
      <c r="AB20" s="144"/>
      <c r="AC20" s="146"/>
      <c r="AD20" s="148"/>
      <c r="AE20" s="144"/>
      <c r="AF20" s="145"/>
      <c r="AG20" s="147"/>
      <c r="AH20" s="144"/>
      <c r="AI20" s="35"/>
      <c r="AJ20" s="144"/>
      <c r="AK20" s="35"/>
      <c r="AL20" s="35"/>
      <c r="AM20" s="145"/>
      <c r="AN20" s="35"/>
      <c r="AO20" s="35"/>
      <c r="AP20" s="147"/>
      <c r="AQ20" s="147"/>
      <c r="AR20" s="150"/>
      <c r="AS20" s="147"/>
      <c r="AT20" s="35"/>
      <c r="AU20" s="35"/>
      <c r="AV20" s="35"/>
      <c r="AW20" s="35"/>
      <c r="AX20" s="150"/>
      <c r="AY20" s="101"/>
      <c r="AZ20" s="101"/>
    </row>
    <row r="21" spans="1:92" ht="130" customHeight="1" x14ac:dyDescent="0.35">
      <c r="A21" s="185"/>
      <c r="B21" s="183"/>
      <c r="C21" s="92" t="s">
        <v>71</v>
      </c>
      <c r="D21" s="22">
        <v>20</v>
      </c>
      <c r="E21" s="22">
        <v>22</v>
      </c>
      <c r="F21" s="22">
        <v>26</v>
      </c>
      <c r="G21" s="22"/>
      <c r="H21" s="22"/>
      <c r="I21" s="95">
        <f>(($D21/(SUM($D$16:$D$28)))*($I$10))-H21</f>
        <v>64.246153846153845</v>
      </c>
      <c r="J21" s="95"/>
      <c r="K21" s="95">
        <v>2</v>
      </c>
      <c r="L21" s="95"/>
      <c r="M21" s="95"/>
      <c r="N21" s="95"/>
      <c r="O21" s="95"/>
      <c r="P21" s="95"/>
      <c r="Q21" s="95"/>
      <c r="R21" s="95">
        <v>46</v>
      </c>
      <c r="S21" s="96">
        <f t="shared" si="0"/>
        <v>8.1230769230769226</v>
      </c>
      <c r="T21" s="97">
        <f t="shared" si="1"/>
        <v>8.1230769230769226</v>
      </c>
      <c r="U21" s="72"/>
      <c r="V21" s="73"/>
      <c r="W21" s="74"/>
      <c r="X21" s="58"/>
      <c r="Y21" s="151"/>
      <c r="Z21" s="152"/>
      <c r="AA21" s="153"/>
      <c r="AB21" s="154"/>
      <c r="AC21" s="151"/>
      <c r="AD21" s="151"/>
      <c r="AE21" s="154"/>
      <c r="AF21" s="152"/>
      <c r="AG21" s="155"/>
      <c r="AH21" s="154"/>
      <c r="AI21" s="153"/>
      <c r="AJ21" s="154"/>
      <c r="AK21" s="153"/>
      <c r="AL21" s="47"/>
      <c r="AM21" s="152"/>
      <c r="AN21" s="47"/>
      <c r="AO21" s="153"/>
      <c r="AP21" s="153"/>
      <c r="AQ21" s="153"/>
      <c r="AR21" s="155"/>
      <c r="AS21" s="153"/>
      <c r="AT21" s="155"/>
      <c r="AU21" s="155"/>
      <c r="AV21" s="155"/>
      <c r="AW21" s="155"/>
      <c r="AX21" s="155"/>
      <c r="AY21" s="101"/>
      <c r="AZ21" s="101"/>
    </row>
    <row r="22" spans="1:92" ht="107.25" customHeight="1" x14ac:dyDescent="0.35">
      <c r="A22" s="185"/>
      <c r="B22" s="183"/>
      <c r="C22" s="92" t="s">
        <v>72</v>
      </c>
      <c r="D22" s="22">
        <v>20</v>
      </c>
      <c r="E22" s="22">
        <v>26</v>
      </c>
      <c r="F22" s="22">
        <v>34</v>
      </c>
      <c r="G22" s="22"/>
      <c r="H22" s="22"/>
      <c r="I22" s="95">
        <f>(($D22/(SUM($D$16:$D$28)))*($I$10))-H22</f>
        <v>64.246153846153845</v>
      </c>
      <c r="J22" s="95"/>
      <c r="K22" s="95">
        <v>2</v>
      </c>
      <c r="L22" s="95"/>
      <c r="M22" s="95"/>
      <c r="N22" s="95"/>
      <c r="O22" s="95"/>
      <c r="P22" s="95"/>
      <c r="Q22" s="95"/>
      <c r="R22" s="95">
        <v>46</v>
      </c>
      <c r="S22" s="96">
        <f t="shared" si="0"/>
        <v>8.1230769230769226</v>
      </c>
      <c r="T22" s="97">
        <f t="shared" si="1"/>
        <v>8.1230769230769226</v>
      </c>
      <c r="U22" s="72"/>
      <c r="V22" s="73"/>
      <c r="W22" s="74"/>
      <c r="X22" s="58"/>
      <c r="Y22" s="151"/>
      <c r="Z22" s="152"/>
      <c r="AA22" s="153"/>
      <c r="AB22" s="154"/>
      <c r="AC22" s="151"/>
      <c r="AD22" s="151"/>
      <c r="AE22" s="154"/>
      <c r="AF22" s="152"/>
      <c r="AG22" s="155"/>
      <c r="AH22" s="154"/>
      <c r="AI22" s="153"/>
      <c r="AJ22" s="154"/>
      <c r="AK22" s="153"/>
      <c r="AL22" s="47"/>
      <c r="AM22" s="152"/>
      <c r="AN22" s="47"/>
      <c r="AO22" s="153"/>
      <c r="AP22" s="153"/>
      <c r="AQ22" s="153"/>
      <c r="AR22" s="155"/>
      <c r="AS22" s="153"/>
      <c r="AT22" s="155"/>
      <c r="AU22" s="155"/>
      <c r="AV22" s="155"/>
      <c r="AW22" s="155"/>
      <c r="AX22" s="155"/>
      <c r="AY22" s="101"/>
      <c r="AZ22" s="101"/>
    </row>
    <row r="23" spans="1:92" ht="20.5" customHeight="1" x14ac:dyDescent="0.35">
      <c r="A23" s="5"/>
      <c r="B23" s="5"/>
      <c r="C23" s="93"/>
      <c r="D23" s="82"/>
      <c r="E23" s="23"/>
      <c r="F23" s="23"/>
      <c r="G23" s="23"/>
      <c r="H23" s="23"/>
      <c r="I23" s="98"/>
      <c r="J23" s="99"/>
      <c r="K23" s="99"/>
      <c r="L23" s="99"/>
      <c r="M23" s="99"/>
      <c r="N23" s="99"/>
      <c r="O23" s="99"/>
      <c r="P23" s="99"/>
      <c r="Q23" s="99"/>
      <c r="R23" s="99"/>
      <c r="S23" s="99"/>
      <c r="T23" s="99"/>
      <c r="U23" s="75" t="s">
        <v>63</v>
      </c>
      <c r="V23" s="76" t="s">
        <v>64</v>
      </c>
      <c r="W23" s="76" t="s">
        <v>65</v>
      </c>
      <c r="X23" s="59"/>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101"/>
      <c r="AZ23" s="101"/>
    </row>
    <row r="24" spans="1:92" s="84" customFormat="1" ht="84.75" customHeight="1" x14ac:dyDescent="0.35">
      <c r="A24"/>
      <c r="B24" s="183" t="s">
        <v>73</v>
      </c>
      <c r="C24" s="92" t="s">
        <v>74</v>
      </c>
      <c r="D24" s="22">
        <v>20</v>
      </c>
      <c r="E24" s="22">
        <v>34</v>
      </c>
      <c r="F24" s="22">
        <v>38</v>
      </c>
      <c r="G24" s="85"/>
      <c r="H24" s="85"/>
      <c r="I24" s="95">
        <f>(($D24/(SUM($D$16:$D$28)))*($I$10))-H24</f>
        <v>64.246153846153845</v>
      </c>
      <c r="J24" s="95">
        <v>24</v>
      </c>
      <c r="K24" s="95">
        <v>24</v>
      </c>
      <c r="L24" s="95"/>
      <c r="M24" s="95"/>
      <c r="N24" s="95"/>
      <c r="O24" s="95"/>
      <c r="P24" s="95"/>
      <c r="Q24" s="95"/>
      <c r="R24" s="95"/>
      <c r="S24" s="96">
        <f t="shared" si="0"/>
        <v>8.1230769230769226</v>
      </c>
      <c r="T24" s="97">
        <f t="shared" si="1"/>
        <v>8.1230769230769226</v>
      </c>
      <c r="U24" s="72"/>
      <c r="V24" s="73"/>
      <c r="W24" s="74"/>
      <c r="X24" s="59"/>
      <c r="Y24" s="156"/>
      <c r="Z24" s="46"/>
      <c r="AA24" s="46"/>
      <c r="AB24" s="136"/>
      <c r="AC24" s="46"/>
      <c r="AD24" s="46"/>
      <c r="AE24" s="136"/>
      <c r="AF24" s="46"/>
      <c r="AG24" s="46"/>
      <c r="AH24" s="46"/>
      <c r="AI24" s="136"/>
      <c r="AJ24" s="46"/>
      <c r="AK24" s="46"/>
      <c r="AL24" s="46"/>
      <c r="AM24" s="136"/>
      <c r="AN24" s="46"/>
      <c r="AO24" s="46"/>
      <c r="AP24" s="46"/>
      <c r="AQ24" s="46"/>
      <c r="AR24" s="46"/>
      <c r="AS24" s="46"/>
      <c r="AT24" s="46"/>
      <c r="AU24" s="46"/>
      <c r="AV24" s="46"/>
      <c r="AW24" s="46"/>
      <c r="AX24" s="135"/>
      <c r="AY24" s="101"/>
      <c r="AZ24" s="101"/>
      <c r="BA24" s="38"/>
      <c r="BB24" s="38"/>
      <c r="BC24" s="38"/>
      <c r="BD24" s="38"/>
      <c r="BE24" s="38"/>
      <c r="BF24" s="38"/>
      <c r="BG24" s="38"/>
      <c r="BH24" s="38"/>
      <c r="BI24" s="38"/>
      <c r="BJ24" s="38"/>
      <c r="BK24" s="38"/>
      <c r="BL24" s="38"/>
      <c r="BM24" s="38"/>
      <c r="BN24" s="38"/>
      <c r="BO24" s="38"/>
      <c r="BP24" s="38"/>
      <c r="BQ24" s="38"/>
      <c r="BR24" s="38"/>
      <c r="BS24" s="38"/>
      <c r="BT24" s="38"/>
      <c r="BU24" s="38"/>
      <c r="BV24" s="38"/>
      <c r="BW24" s="38"/>
      <c r="BX24" s="38"/>
      <c r="BY24" s="38"/>
      <c r="BZ24" s="38"/>
      <c r="CA24" s="38"/>
      <c r="CB24" s="38"/>
      <c r="CC24" s="38"/>
      <c r="CD24" s="38"/>
      <c r="CE24" s="38"/>
      <c r="CF24" s="38"/>
      <c r="CG24" s="38"/>
      <c r="CH24" s="38"/>
      <c r="CI24" s="38"/>
      <c r="CJ24" s="38"/>
      <c r="CK24" s="38"/>
      <c r="CL24" s="38"/>
      <c r="CM24" s="38"/>
      <c r="CN24" s="38"/>
    </row>
    <row r="25" spans="1:92" ht="84.75" customHeight="1" x14ac:dyDescent="0.35">
      <c r="A25" s="5"/>
      <c r="B25" s="183"/>
      <c r="C25" s="92" t="s">
        <v>75</v>
      </c>
      <c r="D25" s="22">
        <v>20</v>
      </c>
      <c r="E25" s="22">
        <v>34</v>
      </c>
      <c r="F25" s="22">
        <v>38</v>
      </c>
      <c r="G25" s="22"/>
      <c r="H25" s="22"/>
      <c r="I25" s="95">
        <f>(($D25/(SUM($D$16:$D$28)))*($I$10))-H25</f>
        <v>64.246153846153845</v>
      </c>
      <c r="J25" s="95">
        <v>24</v>
      </c>
      <c r="K25" s="95">
        <v>24</v>
      </c>
      <c r="L25" s="95"/>
      <c r="M25" s="95"/>
      <c r="N25" s="95"/>
      <c r="O25" s="95"/>
      <c r="P25" s="95"/>
      <c r="Q25" s="95"/>
      <c r="R25" s="95"/>
      <c r="S25" s="96">
        <f t="shared" si="0"/>
        <v>8.1230769230769226</v>
      </c>
      <c r="T25" s="97">
        <f t="shared" si="1"/>
        <v>8.1230769230769226</v>
      </c>
      <c r="U25" s="72"/>
      <c r="V25" s="73"/>
      <c r="W25" s="74"/>
      <c r="X25" s="157"/>
      <c r="Y25" s="32"/>
      <c r="Z25" s="138"/>
      <c r="AA25" s="138"/>
      <c r="AB25" s="138"/>
      <c r="AC25" s="141"/>
      <c r="AD25" s="139"/>
      <c r="AE25" s="142"/>
      <c r="AF25" s="142"/>
      <c r="AG25" s="140"/>
      <c r="AH25" s="139"/>
      <c r="AI25" s="139"/>
      <c r="AJ25" s="139"/>
      <c r="AK25" s="140"/>
      <c r="AL25" s="139"/>
      <c r="AM25" s="139"/>
      <c r="AN25" s="140"/>
      <c r="AO25" s="140"/>
      <c r="AP25" s="142"/>
      <c r="AQ25" s="142"/>
      <c r="AR25" s="142"/>
      <c r="AS25" s="142"/>
      <c r="AT25" s="142"/>
      <c r="AU25" s="142"/>
      <c r="AV25" s="158"/>
      <c r="AW25" s="158"/>
      <c r="AX25" s="141"/>
      <c r="AY25" s="101"/>
      <c r="AZ25" s="101"/>
    </row>
    <row r="26" spans="1:92" ht="84.75" customHeight="1" x14ac:dyDescent="0.35">
      <c r="A26" s="5"/>
      <c r="B26" s="183"/>
      <c r="C26" s="92" t="s">
        <v>76</v>
      </c>
      <c r="D26" s="22">
        <v>60</v>
      </c>
      <c r="E26" s="22">
        <v>42</v>
      </c>
      <c r="F26" s="22">
        <v>48</v>
      </c>
      <c r="G26" s="22"/>
      <c r="H26" s="22"/>
      <c r="I26" s="95">
        <f>(($D26/(SUM($D$16:$D$28)))*($I$10))-H26</f>
        <v>192.73846153846154</v>
      </c>
      <c r="J26" s="95">
        <v>2</v>
      </c>
      <c r="K26" s="95">
        <v>2</v>
      </c>
      <c r="L26" s="95">
        <v>24</v>
      </c>
      <c r="M26" s="95"/>
      <c r="N26" s="95"/>
      <c r="O26" s="95">
        <v>16</v>
      </c>
      <c r="P26" s="95"/>
      <c r="Q26" s="95"/>
      <c r="R26" s="95">
        <v>100</v>
      </c>
      <c r="S26" s="96">
        <f t="shared" si="0"/>
        <v>24.369230769230768</v>
      </c>
      <c r="T26" s="97">
        <f t="shared" si="1"/>
        <v>24.369230769230768</v>
      </c>
      <c r="U26" s="72"/>
      <c r="V26" s="73"/>
      <c r="W26" s="74"/>
      <c r="X26" s="159"/>
      <c r="Y26" s="160"/>
      <c r="Z26" s="161"/>
      <c r="AA26" s="161"/>
      <c r="AB26" s="161"/>
      <c r="AC26" s="162"/>
      <c r="AD26" s="161"/>
      <c r="AE26" s="162"/>
      <c r="AF26" s="162"/>
      <c r="AG26" s="162"/>
      <c r="AH26" s="161"/>
      <c r="AI26" s="161"/>
      <c r="AJ26" s="161"/>
      <c r="AK26" s="162"/>
      <c r="AL26" s="161"/>
      <c r="AM26" s="161"/>
      <c r="AN26" s="162"/>
      <c r="AO26" s="162"/>
      <c r="AP26" s="162"/>
      <c r="AQ26" s="162"/>
      <c r="AR26" s="162"/>
      <c r="AS26" s="162"/>
      <c r="AT26" s="162"/>
      <c r="AU26" s="162"/>
      <c r="AV26" s="161"/>
      <c r="AW26" s="161"/>
      <c r="AX26" s="162"/>
      <c r="AY26" s="101"/>
      <c r="AZ26" s="101"/>
    </row>
    <row r="27" spans="1:92" ht="84.75" customHeight="1" x14ac:dyDescent="0.35">
      <c r="A27" s="5"/>
      <c r="B27" s="183"/>
      <c r="C27" s="92" t="s">
        <v>77</v>
      </c>
      <c r="D27" s="22">
        <v>20</v>
      </c>
      <c r="E27" s="22">
        <v>34</v>
      </c>
      <c r="F27" s="22">
        <v>38</v>
      </c>
      <c r="G27" s="22"/>
      <c r="H27" s="22"/>
      <c r="I27" s="95">
        <f>(($D27/(SUM($D$16:$D$28)))*($I$10))-H27</f>
        <v>64.246153846153845</v>
      </c>
      <c r="J27" s="95">
        <v>24</v>
      </c>
      <c r="K27" s="95">
        <v>12</v>
      </c>
      <c r="L27" s="95"/>
      <c r="M27" s="95"/>
      <c r="N27" s="95"/>
      <c r="O27" s="95"/>
      <c r="P27" s="95">
        <v>12</v>
      </c>
      <c r="Q27" s="95"/>
      <c r="R27" s="95"/>
      <c r="S27" s="96">
        <f t="shared" si="0"/>
        <v>8.1230769230769226</v>
      </c>
      <c r="T27" s="97">
        <f t="shared" si="1"/>
        <v>8.1230769230769226</v>
      </c>
      <c r="U27" s="72"/>
      <c r="V27" s="73"/>
      <c r="W27" s="74"/>
      <c r="X27" s="163"/>
      <c r="Y27" s="160"/>
      <c r="Z27" s="161"/>
      <c r="AA27" s="48"/>
      <c r="AB27" s="161"/>
      <c r="AC27" s="164"/>
      <c r="AD27" s="160"/>
      <c r="AE27" s="162"/>
      <c r="AF27" s="162"/>
      <c r="AG27" s="49"/>
      <c r="AH27" s="161"/>
      <c r="AI27" s="48"/>
      <c r="AJ27" s="161"/>
      <c r="AK27" s="49"/>
      <c r="AL27" s="48"/>
      <c r="AM27" s="161"/>
      <c r="AN27" s="49"/>
      <c r="AO27" s="49"/>
      <c r="AP27" s="49"/>
      <c r="AQ27" s="164"/>
      <c r="AR27" s="164"/>
      <c r="AS27" s="49"/>
      <c r="AT27" s="49"/>
      <c r="AU27" s="164"/>
      <c r="AV27" s="160"/>
      <c r="AW27" s="160"/>
      <c r="AX27" s="164"/>
      <c r="AY27" s="101"/>
      <c r="AZ27" s="101"/>
    </row>
    <row r="28" spans="1:92" ht="93" customHeight="1" x14ac:dyDescent="0.35">
      <c r="A28" s="5"/>
      <c r="B28" s="183"/>
      <c r="C28" s="92" t="s">
        <v>78</v>
      </c>
      <c r="D28" s="22">
        <v>20</v>
      </c>
      <c r="E28" s="22">
        <v>38</v>
      </c>
      <c r="F28" s="22">
        <v>42</v>
      </c>
      <c r="G28" s="22"/>
      <c r="H28" s="22"/>
      <c r="I28" s="95">
        <f>(($D28/(SUM($D$16:$D$28)))*($I$10))-H28</f>
        <v>64.246153846153845</v>
      </c>
      <c r="J28" s="95">
        <v>24</v>
      </c>
      <c r="K28" s="95">
        <v>12</v>
      </c>
      <c r="L28" s="95"/>
      <c r="M28" s="95"/>
      <c r="N28" s="95"/>
      <c r="O28" s="95"/>
      <c r="P28" s="95">
        <v>12</v>
      </c>
      <c r="Q28" s="95"/>
      <c r="R28" s="95"/>
      <c r="S28" s="96">
        <f t="shared" si="0"/>
        <v>8.1230769230769226</v>
      </c>
      <c r="T28" s="97">
        <f t="shared" si="1"/>
        <v>8.1230769230769226</v>
      </c>
      <c r="U28" s="72"/>
      <c r="V28" s="73"/>
      <c r="W28" s="74"/>
      <c r="X28" s="163"/>
      <c r="Y28" s="160"/>
      <c r="Z28" s="161"/>
      <c r="AA28" s="48"/>
      <c r="AB28" s="161"/>
      <c r="AC28" s="164"/>
      <c r="AD28" s="160"/>
      <c r="AE28" s="162"/>
      <c r="AF28" s="162"/>
      <c r="AG28" s="49"/>
      <c r="AH28" s="161"/>
      <c r="AI28" s="48"/>
      <c r="AJ28" s="161"/>
      <c r="AK28" s="49"/>
      <c r="AL28" s="48"/>
      <c r="AM28" s="161"/>
      <c r="AN28" s="49"/>
      <c r="AO28" s="49"/>
      <c r="AP28" s="49"/>
      <c r="AQ28" s="164"/>
      <c r="AR28" s="164"/>
      <c r="AS28" s="49"/>
      <c r="AT28" s="49"/>
      <c r="AU28" s="164"/>
      <c r="AV28" s="160"/>
      <c r="AW28" s="160"/>
      <c r="AX28" s="164"/>
      <c r="AY28" s="101"/>
      <c r="AZ28" s="101"/>
    </row>
    <row r="29" spans="1:92" ht="93" customHeight="1" x14ac:dyDescent="0.35">
      <c r="A29" s="5"/>
      <c r="B29" s="183"/>
      <c r="C29" s="94" t="s">
        <v>79</v>
      </c>
      <c r="D29" s="22">
        <v>1</v>
      </c>
      <c r="E29" s="22">
        <v>42</v>
      </c>
      <c r="F29" s="22">
        <v>48</v>
      </c>
      <c r="G29" s="22"/>
      <c r="H29" s="22"/>
      <c r="I29" s="95">
        <f>(($D29/(SUM($D$16:$D$28)))*($I$10))-H29</f>
        <v>3.2123076923076921</v>
      </c>
      <c r="J29" s="95"/>
      <c r="K29" s="95"/>
      <c r="L29" s="95">
        <v>3</v>
      </c>
      <c r="M29" s="95"/>
      <c r="N29" s="95"/>
      <c r="O29" s="95"/>
      <c r="P29" s="95"/>
      <c r="Q29" s="95"/>
      <c r="R29" s="95"/>
      <c r="S29" s="96">
        <f t="shared" si="0"/>
        <v>0.10615384615384604</v>
      </c>
      <c r="T29" s="97">
        <f t="shared" si="1"/>
        <v>0.10615384615384604</v>
      </c>
      <c r="U29" s="78"/>
      <c r="V29" s="79"/>
      <c r="W29" s="80"/>
      <c r="X29" s="60"/>
      <c r="Y29" s="36"/>
      <c r="Z29" s="36"/>
      <c r="AA29" s="36"/>
      <c r="AB29" s="37"/>
      <c r="AC29" s="37"/>
      <c r="AD29" s="36"/>
      <c r="AE29" s="36"/>
      <c r="AF29" s="37"/>
      <c r="AG29" s="36"/>
      <c r="AH29" s="36"/>
      <c r="AI29" s="37"/>
      <c r="AJ29" s="36"/>
      <c r="AK29" s="36"/>
      <c r="AL29" s="36"/>
      <c r="AM29" s="37"/>
      <c r="AN29" s="36"/>
      <c r="AO29" s="37"/>
      <c r="AP29" s="36"/>
      <c r="AQ29" s="36"/>
      <c r="AR29" s="36"/>
      <c r="AS29" s="36"/>
      <c r="AT29" s="36"/>
      <c r="AU29" s="37"/>
      <c r="AV29" s="37"/>
      <c r="AW29" s="37"/>
      <c r="AX29" s="37"/>
      <c r="AY29" s="101"/>
      <c r="AZ29" s="101"/>
    </row>
    <row r="30" spans="1:92" ht="40.5" customHeight="1" x14ac:dyDescent="0.35">
      <c r="A30" s="5"/>
      <c r="B30" s="5"/>
      <c r="C30" s="20"/>
      <c r="D30" s="87"/>
      <c r="E30" s="21"/>
      <c r="F30" s="21"/>
      <c r="G30" s="19" t="s">
        <v>80</v>
      </c>
      <c r="H30" s="22"/>
      <c r="I30" s="95">
        <f>SUM(I16:I29)</f>
        <v>838.41230769230776</v>
      </c>
      <c r="J30" s="95">
        <f>SUM(J16:J29)</f>
        <v>194</v>
      </c>
      <c r="K30" s="95">
        <f>SUM(K16:K29)</f>
        <v>144</v>
      </c>
      <c r="L30" s="95">
        <f>SUM(L16:L29)</f>
        <v>31</v>
      </c>
      <c r="M30" s="95">
        <f>SUM(M16:M29)</f>
        <v>0</v>
      </c>
      <c r="N30" s="95">
        <f>SUM(N16:N29)</f>
        <v>0</v>
      </c>
      <c r="O30" s="95">
        <f>SUM(O16:O29)</f>
        <v>16</v>
      </c>
      <c r="P30" s="95">
        <f>SUM(P16:P29)</f>
        <v>50</v>
      </c>
      <c r="Q30" s="95">
        <f>SUM(Q16:Q29)</f>
        <v>0</v>
      </c>
      <c r="R30" s="95">
        <f>SUM(R16:R29)</f>
        <v>192</v>
      </c>
      <c r="S30" s="95">
        <f>SUM(S16:S29)</f>
        <v>105.70615384615384</v>
      </c>
      <c r="T30" s="95">
        <f>SUM(T16:T29)</f>
        <v>105.70615384615384</v>
      </c>
      <c r="U30" s="75"/>
      <c r="V30" s="76"/>
      <c r="W30" s="76"/>
      <c r="X30" s="57"/>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101"/>
      <c r="AZ30" s="101"/>
    </row>
    <row r="31" spans="1:92" ht="25" customHeight="1" x14ac:dyDescent="0.35">
      <c r="A31" s="5"/>
      <c r="B31" s="5"/>
      <c r="C31" s="20"/>
      <c r="D31" s="87"/>
      <c r="E31" s="21"/>
      <c r="F31" s="21"/>
      <c r="G31" s="21"/>
      <c r="H31" s="21"/>
      <c r="I31" s="13"/>
      <c r="J31" s="13"/>
      <c r="K31" s="13"/>
      <c r="L31" s="13"/>
      <c r="M31" s="13"/>
      <c r="N31" s="13"/>
      <c r="O31" s="13"/>
      <c r="P31" s="13"/>
      <c r="Q31" s="13"/>
      <c r="R31" s="13"/>
      <c r="S31" s="13"/>
      <c r="T31" s="54"/>
      <c r="U31" s="75" t="s">
        <v>63</v>
      </c>
      <c r="V31" s="76" t="s">
        <v>64</v>
      </c>
      <c r="W31" s="76" t="s">
        <v>65</v>
      </c>
      <c r="X31" s="57"/>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101"/>
      <c r="AZ31" s="101"/>
    </row>
    <row r="32" spans="1:92" ht="51" customHeight="1" x14ac:dyDescent="0.35">
      <c r="A32" s="5"/>
      <c r="B32" s="166" t="s">
        <v>81</v>
      </c>
      <c r="C32" s="50" t="s">
        <v>82</v>
      </c>
      <c r="D32" s="26"/>
      <c r="E32" s="26"/>
      <c r="F32" s="26"/>
      <c r="G32" s="26"/>
      <c r="H32" s="26"/>
      <c r="I32" s="27"/>
      <c r="J32" s="27"/>
      <c r="K32" s="27"/>
      <c r="L32" s="27"/>
      <c r="M32" s="27"/>
      <c r="N32" s="27"/>
      <c r="O32" s="27"/>
      <c r="P32" s="27"/>
      <c r="Q32" s="27"/>
      <c r="R32" s="27"/>
      <c r="S32" s="27"/>
      <c r="T32" s="55"/>
      <c r="U32" s="63"/>
      <c r="V32" s="64"/>
      <c r="W32" s="65"/>
      <c r="X32" s="61"/>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101"/>
      <c r="AZ32" s="101"/>
    </row>
    <row r="33" spans="1:52" ht="51" customHeight="1" x14ac:dyDescent="0.35">
      <c r="A33" s="5"/>
      <c r="B33" s="166"/>
      <c r="C33" s="51" t="s">
        <v>83</v>
      </c>
      <c r="D33" s="28"/>
      <c r="E33" s="28"/>
      <c r="F33" s="28"/>
      <c r="G33" s="28"/>
      <c r="H33" s="28"/>
      <c r="I33" s="29"/>
      <c r="J33" s="29"/>
      <c r="K33" s="29"/>
      <c r="L33" s="29"/>
      <c r="M33" s="29"/>
      <c r="N33" s="29"/>
      <c r="O33" s="29"/>
      <c r="P33" s="29"/>
      <c r="Q33" s="29"/>
      <c r="R33" s="29"/>
      <c r="S33" s="29"/>
      <c r="T33" s="56"/>
      <c r="U33" s="66"/>
      <c r="V33" s="67"/>
      <c r="W33" s="68"/>
      <c r="X33" s="62"/>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101"/>
      <c r="AZ33" s="101"/>
    </row>
    <row r="34" spans="1:52" x14ac:dyDescent="0.35">
      <c r="B34" s="38"/>
      <c r="C34" s="38"/>
      <c r="D34" s="38"/>
      <c r="E34" s="38"/>
      <c r="F34" s="38"/>
      <c r="G34" s="38"/>
      <c r="H34" s="38"/>
      <c r="I34" s="38"/>
      <c r="J34" s="38"/>
      <c r="K34" s="38"/>
      <c r="L34" s="38"/>
      <c r="M34" s="38"/>
      <c r="N34" s="38"/>
      <c r="O34" s="38"/>
      <c r="P34" s="38"/>
      <c r="Q34" s="38"/>
      <c r="R34" s="38"/>
      <c r="S34" s="38"/>
      <c r="T34" s="38"/>
      <c r="U34" s="38"/>
      <c r="V34" s="38"/>
      <c r="W34" s="38"/>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3"/>
      <c r="AV34" s="103"/>
      <c r="AW34" s="103"/>
      <c r="AX34" s="103"/>
      <c r="AY34" s="101"/>
      <c r="AZ34" s="101"/>
    </row>
    <row r="35" spans="1:52" x14ac:dyDescent="0.35">
      <c r="B35" s="38"/>
      <c r="C35" s="8" t="s">
        <v>84</v>
      </c>
      <c r="D35" s="38"/>
      <c r="E35" s="38"/>
      <c r="F35" s="38"/>
      <c r="G35" s="38"/>
      <c r="H35" s="38"/>
      <c r="I35" s="38"/>
      <c r="J35" s="38"/>
      <c r="K35" s="38"/>
      <c r="L35" s="38"/>
      <c r="M35" s="38"/>
      <c r="N35" s="38"/>
      <c r="O35" s="38"/>
      <c r="P35" s="38"/>
      <c r="Q35" s="38"/>
      <c r="R35" s="38"/>
      <c r="S35" s="38"/>
      <c r="T35" s="38"/>
      <c r="U35" s="38"/>
      <c r="V35" s="38"/>
      <c r="W35" s="38"/>
      <c r="X35" s="103"/>
      <c r="Y35" s="103"/>
      <c r="Z35" s="103"/>
      <c r="AA35" s="103"/>
      <c r="AB35" s="103"/>
      <c r="AC35" s="103"/>
      <c r="AD35" s="103"/>
      <c r="AE35" s="103"/>
      <c r="AF35" s="103"/>
      <c r="AG35" s="103"/>
      <c r="AH35" s="103"/>
      <c r="AI35" s="103"/>
      <c r="AJ35" s="103"/>
      <c r="AK35" s="103"/>
      <c r="AL35" s="103"/>
      <c r="AM35" s="103"/>
      <c r="AN35" s="103"/>
      <c r="AO35" s="103"/>
      <c r="AP35" s="103"/>
      <c r="AQ35" s="103"/>
      <c r="AR35" s="103"/>
      <c r="AS35" s="103"/>
      <c r="AT35" s="103"/>
      <c r="AU35" s="103"/>
      <c r="AV35" s="103"/>
      <c r="AW35" s="103"/>
      <c r="AX35" s="103"/>
      <c r="AY35" s="101"/>
      <c r="AZ35" s="101"/>
    </row>
    <row r="36" spans="1:52" ht="18.5" x14ac:dyDescent="0.35">
      <c r="B36" s="38"/>
      <c r="C36" s="24" t="s">
        <v>85</v>
      </c>
      <c r="D36" s="38"/>
      <c r="E36" s="38"/>
      <c r="F36" s="38"/>
      <c r="G36" s="38"/>
      <c r="H36" s="38"/>
      <c r="I36" s="38"/>
      <c r="J36" s="38"/>
      <c r="K36" s="38"/>
      <c r="L36" s="38"/>
      <c r="M36" s="38"/>
      <c r="N36" s="38"/>
      <c r="O36" s="38"/>
      <c r="P36" s="38"/>
      <c r="Q36" s="38"/>
      <c r="R36" s="38"/>
      <c r="S36" s="38"/>
      <c r="T36" s="38"/>
      <c r="U36" s="38"/>
      <c r="V36" s="38"/>
      <c r="W36" s="38"/>
      <c r="X36" s="103"/>
      <c r="Y36" s="103"/>
      <c r="Z36" s="103"/>
      <c r="AA36" s="103"/>
      <c r="AB36" s="103"/>
      <c r="AC36" s="103"/>
      <c r="AD36" s="103"/>
      <c r="AE36" s="103"/>
      <c r="AF36" s="103"/>
      <c r="AG36" s="103"/>
      <c r="AH36" s="103"/>
      <c r="AI36" s="103"/>
      <c r="AJ36" s="103"/>
      <c r="AK36" s="103"/>
      <c r="AL36" s="103"/>
      <c r="AM36" s="103"/>
      <c r="AN36" s="103"/>
      <c r="AO36" s="103"/>
      <c r="AP36" s="103"/>
      <c r="AQ36" s="103"/>
      <c r="AR36" s="103"/>
      <c r="AS36" s="103"/>
      <c r="AT36" s="103"/>
      <c r="AU36" s="103"/>
      <c r="AV36" s="103"/>
      <c r="AW36" s="103"/>
      <c r="AX36" s="103"/>
      <c r="AY36" s="101"/>
      <c r="AZ36" s="101"/>
    </row>
    <row r="37" spans="1:52" ht="18.5" x14ac:dyDescent="0.35">
      <c r="B37" s="38"/>
      <c r="C37" s="25" t="s">
        <v>86</v>
      </c>
      <c r="D37" s="38"/>
      <c r="E37" s="38"/>
      <c r="F37" s="38"/>
      <c r="G37" s="38"/>
      <c r="H37" s="38"/>
      <c r="I37" s="38"/>
      <c r="J37" s="38"/>
      <c r="K37" s="38"/>
      <c r="L37" s="38"/>
      <c r="M37" s="38"/>
      <c r="N37" s="38"/>
      <c r="O37" s="38"/>
      <c r="P37" s="38"/>
      <c r="Q37" s="38"/>
      <c r="R37" s="38"/>
      <c r="S37" s="38"/>
      <c r="T37" s="38"/>
      <c r="U37" s="38"/>
      <c r="V37" s="38"/>
      <c r="W37" s="38"/>
      <c r="X37" s="103"/>
      <c r="Y37" s="103"/>
      <c r="Z37" s="103"/>
      <c r="AA37" s="103"/>
      <c r="AB37" s="103"/>
      <c r="AC37" s="103"/>
      <c r="AD37" s="103"/>
      <c r="AE37" s="103"/>
      <c r="AF37" s="103"/>
      <c r="AG37" s="103"/>
      <c r="AH37" s="103"/>
      <c r="AI37" s="103"/>
      <c r="AJ37" s="103"/>
      <c r="AK37" s="103"/>
      <c r="AL37" s="103"/>
      <c r="AM37" s="103"/>
      <c r="AN37" s="103"/>
      <c r="AO37" s="103"/>
      <c r="AP37" s="103"/>
      <c r="AQ37" s="103"/>
      <c r="AR37" s="103"/>
      <c r="AS37" s="103"/>
      <c r="AT37" s="103"/>
      <c r="AU37" s="103"/>
      <c r="AV37" s="103"/>
      <c r="AW37" s="103"/>
      <c r="AX37" s="103"/>
      <c r="AY37" s="101"/>
      <c r="AZ37" s="101"/>
    </row>
    <row r="38" spans="1:52" x14ac:dyDescent="0.35">
      <c r="B38" s="38"/>
      <c r="C38" s="38"/>
      <c r="D38" s="38"/>
    </row>
    <row r="39" spans="1:52" x14ac:dyDescent="0.35">
      <c r="B39" s="38"/>
    </row>
  </sheetData>
  <mergeCells count="12">
    <mergeCell ref="T6:Z11"/>
    <mergeCell ref="B32:B33"/>
    <mergeCell ref="I2:AC2"/>
    <mergeCell ref="I3:AC3"/>
    <mergeCell ref="AE5:AK5"/>
    <mergeCell ref="AE6:AK6"/>
    <mergeCell ref="AE7:AK7"/>
    <mergeCell ref="AE8:AK8"/>
    <mergeCell ref="U14:W14"/>
    <mergeCell ref="D2:G3"/>
    <mergeCell ref="B24:B29"/>
    <mergeCell ref="A17:B22"/>
  </mergeCells>
  <phoneticPr fontId="5" type="noConversion"/>
  <hyperlinks>
    <hyperlink ref="I2:AC2" r:id="rId1" display="https://www.instituteforapprenticeships.org/apprenticeship-standards/rail-and-rail-systems-senior-engineer-integrated-degree-v1-0" xr:uid="{57EEEA3F-AF81-4A16-9BB0-5D794E74BD38}"/>
    <hyperlink ref="I3:AC3" r:id="rId2" display="https://www.instituteforapprenticeships.org/media/2354/st0496_rail-and-rail-systems-senior-engineer_l6_ap-for-publication_231018_qm.pdf" xr:uid="{FFC3554D-C9DC-43B2-9CC5-4DFE50757F67}"/>
  </hyperlinks>
  <pageMargins left="0.70866141732283472" right="0.70866141732283472" top="0.74803149606299213" bottom="0.74803149606299213" header="0.31496062992125984" footer="0.31496062992125984"/>
  <pageSetup paperSize="8" scale="21" orientation="landscape"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workbookViewId="0">
      <selection activeCell="B5" sqref="B5"/>
    </sheetView>
  </sheetViews>
  <sheetFormatPr defaultRowHeight="14.5" x14ac:dyDescent="0.35"/>
  <cols>
    <col min="1" max="1" width="3.54296875" customWidth="1"/>
    <col min="2" max="2" width="11.453125" customWidth="1"/>
    <col min="3" max="3" width="14.81640625" customWidth="1"/>
    <col min="4" max="4" width="19.453125" customWidth="1"/>
    <col min="5" max="5" width="3.54296875" customWidth="1"/>
    <col min="6" max="6" width="9.81640625" customWidth="1"/>
    <col min="7" max="7" width="11.453125" customWidth="1"/>
    <col min="8" max="8" width="70.26953125" customWidth="1"/>
    <col min="9" max="9" width="10.453125" customWidth="1"/>
    <col min="11" max="11" width="8.7265625" customWidth="1"/>
    <col min="12" max="12" width="72.81640625" customWidth="1"/>
  </cols>
  <sheetData>
    <row r="1" spans="1:15" ht="18.5" x14ac:dyDescent="0.45">
      <c r="A1" s="5"/>
      <c r="B1" s="14" t="s">
        <v>87</v>
      </c>
      <c r="C1" s="14"/>
      <c r="D1" s="14"/>
      <c r="E1" s="14"/>
      <c r="F1" s="14" t="str">
        <f>'Training Plan-Template - Base'!D2</f>
        <v>Rail and Rail Systems Senior Engineer Integrated Degree Apprenticeship  
(Electrical / Mechanical)</v>
      </c>
      <c r="G1" s="5"/>
      <c r="H1" s="5"/>
      <c r="I1" s="5"/>
      <c r="J1" s="5"/>
      <c r="K1" s="104"/>
      <c r="L1" s="105" t="s">
        <v>88</v>
      </c>
      <c r="M1" s="105"/>
      <c r="N1" s="105"/>
      <c r="O1" s="105"/>
    </row>
    <row r="2" spans="1:15" ht="18.5" x14ac:dyDescent="0.45">
      <c r="A2" s="5"/>
      <c r="B2" s="14" t="s">
        <v>6</v>
      </c>
      <c r="C2" s="14"/>
      <c r="D2" s="14"/>
      <c r="E2" s="14"/>
      <c r="F2" s="14" t="str">
        <f>'Training Plan-Template - Base'!I6</f>
        <v>BEng (Hons) railway engineering Engineering Apprenticeship</v>
      </c>
      <c r="G2" s="5"/>
      <c r="H2" s="5"/>
      <c r="I2" s="5"/>
      <c r="J2" s="5"/>
      <c r="K2" s="104"/>
      <c r="L2" s="105" t="str">
        <f t="shared" ref="L2:L7" si="0">B8</f>
        <v>Campus Lectures (1 hour each)</v>
      </c>
      <c r="M2" s="105">
        <f>F8</f>
        <v>194</v>
      </c>
      <c r="N2" s="105"/>
      <c r="O2" s="105"/>
    </row>
    <row r="3" spans="1:15" ht="40.5" customHeight="1" x14ac:dyDescent="0.35">
      <c r="A3" s="5"/>
      <c r="B3" s="5"/>
      <c r="C3" s="5"/>
      <c r="D3" s="5"/>
      <c r="E3" s="5"/>
      <c r="F3" s="5"/>
      <c r="G3" s="5"/>
      <c r="H3" s="5"/>
      <c r="I3" s="5"/>
      <c r="J3" s="5"/>
      <c r="K3" s="104"/>
      <c r="L3" s="105" t="str">
        <f t="shared" si="0"/>
        <v>Campus tutorial / seminar (1 hour each)</v>
      </c>
      <c r="M3" s="105">
        <f t="shared" ref="M3:M6" si="1">F9</f>
        <v>144</v>
      </c>
      <c r="N3" s="105"/>
      <c r="O3" s="105"/>
    </row>
    <row r="4" spans="1:15" ht="15.5" x14ac:dyDescent="0.35">
      <c r="A4" s="5"/>
      <c r="B4" s="132" t="s">
        <v>89</v>
      </c>
      <c r="C4" s="7"/>
      <c r="D4" s="7"/>
      <c r="E4" s="5"/>
      <c r="F4" s="110">
        <f>'Training Plan-Template - Base'!I11</f>
        <v>838.41230769230776</v>
      </c>
      <c r="G4" s="5"/>
      <c r="H4" s="5"/>
      <c r="I4" s="5"/>
      <c r="J4" s="5"/>
      <c r="K4" s="104"/>
      <c r="L4" s="105" t="str">
        <f t="shared" si="0"/>
        <v>Portfolio / KSB workshops</v>
      </c>
      <c r="M4" s="105">
        <f t="shared" si="1"/>
        <v>31</v>
      </c>
      <c r="N4" s="105"/>
      <c r="O4" s="105"/>
    </row>
    <row r="5" spans="1:15" ht="15.5" x14ac:dyDescent="0.35">
      <c r="A5" s="5"/>
      <c r="B5" s="132" t="s">
        <v>90</v>
      </c>
      <c r="C5" s="7"/>
      <c r="D5" s="7"/>
      <c r="E5" s="5"/>
      <c r="F5" s="106">
        <f>'Training Plan-Template - Base'!H30</f>
        <v>0</v>
      </c>
      <c r="G5" s="5"/>
      <c r="H5" s="5"/>
      <c r="I5" s="5"/>
      <c r="J5" s="5"/>
      <c r="K5" s="104"/>
      <c r="L5" s="105" t="str">
        <f t="shared" si="0"/>
        <v>On-line taught session (1 hour delivery)</v>
      </c>
      <c r="M5" s="105">
        <f t="shared" si="1"/>
        <v>0</v>
      </c>
      <c r="N5" s="105"/>
      <c r="O5" s="105"/>
    </row>
    <row r="6" spans="1:15" ht="15.5" x14ac:dyDescent="0.35">
      <c r="A6" s="5"/>
      <c r="B6" s="132" t="s">
        <v>91</v>
      </c>
      <c r="C6" s="7"/>
      <c r="D6" s="7"/>
      <c r="E6" s="5"/>
      <c r="F6" s="110">
        <f>F4-F5</f>
        <v>838.41230769230776</v>
      </c>
      <c r="G6" s="5"/>
      <c r="H6" s="5"/>
      <c r="I6" s="5"/>
      <c r="J6" s="5"/>
      <c r="K6" s="104"/>
      <c r="L6" s="105" t="str">
        <f t="shared" si="0"/>
        <v xml:space="preserve">Timetabled student led working </v>
      </c>
      <c r="M6" s="105">
        <f t="shared" si="1"/>
        <v>0</v>
      </c>
      <c r="N6" s="105"/>
      <c r="O6" s="105"/>
    </row>
    <row r="7" spans="1:15" ht="33.75" customHeight="1" x14ac:dyDescent="0.35">
      <c r="A7" s="5"/>
      <c r="B7" s="5"/>
      <c r="C7" s="5"/>
      <c r="D7" s="5"/>
      <c r="E7" s="5"/>
      <c r="F7" s="5"/>
      <c r="G7" s="5"/>
      <c r="H7" s="5"/>
      <c r="I7" s="5"/>
      <c r="J7" s="5"/>
      <c r="K7" s="104"/>
      <c r="L7" s="105" t="str">
        <f t="shared" si="0"/>
        <v>1:1 Supervision</v>
      </c>
      <c r="M7" s="105">
        <f>I8</f>
        <v>50</v>
      </c>
      <c r="N7" s="105"/>
      <c r="O7" s="105"/>
    </row>
    <row r="8" spans="1:15" ht="15" customHeight="1" x14ac:dyDescent="0.35">
      <c r="A8" s="5"/>
      <c r="B8" s="186" t="s">
        <v>24</v>
      </c>
      <c r="C8" s="187"/>
      <c r="D8" s="187"/>
      <c r="E8" s="187"/>
      <c r="F8" s="111">
        <f>'Training Plan-Template - Base'!J30</f>
        <v>194</v>
      </c>
      <c r="G8" s="108"/>
      <c r="H8" s="5" t="s">
        <v>30</v>
      </c>
      <c r="I8" s="111">
        <f>'Training Plan-Template - Base'!P30</f>
        <v>50</v>
      </c>
      <c r="J8" s="5"/>
      <c r="K8" s="104"/>
      <c r="L8" s="105" t="str">
        <f>H8</f>
        <v>Spare column (e.g. laboratory session)</v>
      </c>
      <c r="M8" s="105">
        <f>I8</f>
        <v>50</v>
      </c>
      <c r="N8" s="105"/>
      <c r="O8" s="105"/>
    </row>
    <row r="9" spans="1:15" ht="15" customHeight="1" x14ac:dyDescent="0.35">
      <c r="A9" s="5"/>
      <c r="B9" s="186" t="s">
        <v>25</v>
      </c>
      <c r="C9" s="187"/>
      <c r="D9" s="187"/>
      <c r="E9" s="187"/>
      <c r="F9" s="111">
        <f>'Training Plan-Template - Base'!K30</f>
        <v>144</v>
      </c>
      <c r="G9" s="108"/>
      <c r="H9" s="5" t="s">
        <v>92</v>
      </c>
      <c r="I9" s="111">
        <f>'Training Plan-Template - Base'!Q30</f>
        <v>0</v>
      </c>
      <c r="J9" s="5"/>
      <c r="K9" s="104"/>
      <c r="L9" s="105" t="str">
        <f>H9</f>
        <v>Spare Column (e.g. Mandatory Component)</v>
      </c>
      <c r="M9" s="105">
        <f>I9</f>
        <v>0</v>
      </c>
      <c r="N9" s="105"/>
      <c r="O9" s="105"/>
    </row>
    <row r="10" spans="1:15" ht="15" customHeight="1" x14ac:dyDescent="0.35">
      <c r="A10" s="5"/>
      <c r="B10" s="186" t="s">
        <v>26</v>
      </c>
      <c r="C10" s="187"/>
      <c r="D10" s="187"/>
      <c r="E10" s="187"/>
      <c r="F10" s="111">
        <f>'Training Plan-Template - Base'!L30</f>
        <v>31</v>
      </c>
      <c r="G10" s="108"/>
      <c r="H10" s="108"/>
      <c r="I10" s="109"/>
      <c r="J10" s="5"/>
      <c r="K10" s="104"/>
      <c r="L10" s="105" t="str">
        <f t="shared" ref="L10:M12" si="2">H11</f>
        <v>Project Based / Applied Learning to meet Module Assessment</v>
      </c>
      <c r="M10" s="105">
        <f t="shared" si="2"/>
        <v>192</v>
      </c>
      <c r="N10" s="105"/>
      <c r="O10" s="105"/>
    </row>
    <row r="11" spans="1:15" ht="15" customHeight="1" x14ac:dyDescent="0.35">
      <c r="A11" s="5"/>
      <c r="B11" s="186" t="s">
        <v>27</v>
      </c>
      <c r="C11" s="187"/>
      <c r="D11" s="187"/>
      <c r="E11" s="187"/>
      <c r="F11" s="111">
        <f>'Training Plan-Template - Base'!M30</f>
        <v>0</v>
      </c>
      <c r="G11" s="108"/>
      <c r="H11" s="107" t="s">
        <v>93</v>
      </c>
      <c r="I11" s="111">
        <f>'Training Plan-Template - Base'!R30</f>
        <v>192</v>
      </c>
      <c r="J11" s="5"/>
      <c r="K11" s="104"/>
      <c r="L11" s="105" t="str">
        <f t="shared" si="2"/>
        <v>Time during working day to focus on assessment preparation</v>
      </c>
      <c r="M11" s="105">
        <f t="shared" si="2"/>
        <v>105.70615384615384</v>
      </c>
      <c r="N11" s="105"/>
      <c r="O11" s="105"/>
    </row>
    <row r="12" spans="1:15" ht="15" customHeight="1" x14ac:dyDescent="0.35">
      <c r="A12" s="5"/>
      <c r="B12" s="186" t="s">
        <v>28</v>
      </c>
      <c r="C12" s="187"/>
      <c r="D12" s="187"/>
      <c r="E12" s="187"/>
      <c r="F12" s="111">
        <f>'Training Plan-Template - Base'!N30</f>
        <v>0</v>
      </c>
      <c r="G12" s="108"/>
      <c r="H12" s="107" t="s">
        <v>33</v>
      </c>
      <c r="I12" s="111">
        <f>'Training Plan-Template - Base'!S30</f>
        <v>105.70615384615384</v>
      </c>
      <c r="J12" s="5"/>
      <c r="K12" s="104"/>
      <c r="L12" s="105" t="str">
        <f t="shared" si="2"/>
        <v>Employer-led Training activities (including experiential and project based learning)</v>
      </c>
      <c r="M12" s="105">
        <f t="shared" si="2"/>
        <v>105.70615384615384</v>
      </c>
      <c r="N12" s="105"/>
      <c r="O12" s="105"/>
    </row>
    <row r="13" spans="1:15" ht="15" customHeight="1" x14ac:dyDescent="0.35">
      <c r="A13" s="5"/>
      <c r="B13" s="186" t="s">
        <v>29</v>
      </c>
      <c r="C13" s="187"/>
      <c r="D13" s="187"/>
      <c r="E13" s="187"/>
      <c r="F13" s="111">
        <f>'Training Plan-Template - Base'!O30</f>
        <v>16</v>
      </c>
      <c r="G13" s="108"/>
      <c r="H13" s="107" t="s">
        <v>34</v>
      </c>
      <c r="I13" s="111">
        <f>'Training Plan-Template - Base'!T30</f>
        <v>105.70615384615384</v>
      </c>
      <c r="J13" s="5"/>
      <c r="K13" s="104"/>
      <c r="L13" s="105"/>
      <c r="M13" s="105"/>
      <c r="N13" s="105"/>
      <c r="O13" s="105"/>
    </row>
    <row r="14" spans="1:15" ht="15" customHeight="1" x14ac:dyDescent="0.35">
      <c r="A14" s="5"/>
      <c r="B14" s="186"/>
      <c r="C14" s="187"/>
      <c r="D14" s="187"/>
      <c r="E14" s="187"/>
      <c r="F14" s="5"/>
      <c r="G14" s="108"/>
      <c r="H14" s="5"/>
      <c r="I14" s="5"/>
      <c r="J14" s="5"/>
      <c r="K14" s="104"/>
      <c r="L14" s="105"/>
      <c r="M14" s="105"/>
      <c r="N14" s="105"/>
      <c r="O14" s="105"/>
    </row>
    <row r="15" spans="1:15" ht="26.25" customHeight="1" x14ac:dyDescent="0.35">
      <c r="A15" s="5"/>
      <c r="B15" s="186"/>
      <c r="C15" s="187"/>
      <c r="D15" s="187"/>
      <c r="E15" s="187"/>
      <c r="F15" s="5"/>
      <c r="G15" s="108"/>
      <c r="H15" s="5"/>
      <c r="I15" s="5"/>
      <c r="J15" s="5"/>
      <c r="K15" s="104"/>
      <c r="L15" s="188" t="s">
        <v>94</v>
      </c>
      <c r="M15" s="105"/>
      <c r="N15" s="105"/>
      <c r="O15" s="105"/>
    </row>
    <row r="16" spans="1:15" x14ac:dyDescent="0.35">
      <c r="A16" s="5"/>
      <c r="B16" s="5"/>
      <c r="C16" s="5"/>
      <c r="D16" s="5"/>
      <c r="E16" s="5"/>
      <c r="F16" s="5"/>
      <c r="G16" s="5"/>
      <c r="H16" s="5"/>
      <c r="I16" s="5"/>
      <c r="J16" s="5"/>
      <c r="K16" s="104"/>
      <c r="L16" s="188"/>
      <c r="M16" s="105"/>
      <c r="N16" s="105"/>
      <c r="O16" s="105"/>
    </row>
    <row r="17" spans="1:15" x14ac:dyDescent="0.35">
      <c r="A17" s="5"/>
      <c r="B17" s="5"/>
      <c r="C17" s="5"/>
      <c r="D17" s="5"/>
      <c r="E17" s="5"/>
      <c r="F17" s="5"/>
      <c r="G17" s="5"/>
      <c r="H17" s="5"/>
      <c r="I17" s="5"/>
      <c r="J17" s="5"/>
      <c r="K17" s="104"/>
      <c r="L17" s="188"/>
      <c r="M17" s="105"/>
      <c r="N17" s="105"/>
      <c r="O17" s="105"/>
    </row>
    <row r="18" spans="1:15" x14ac:dyDescent="0.35">
      <c r="A18" s="5"/>
      <c r="B18" s="5"/>
      <c r="C18" s="5"/>
      <c r="D18" s="5"/>
      <c r="E18" s="5"/>
      <c r="F18" s="5"/>
      <c r="G18" s="5"/>
      <c r="H18" s="5"/>
      <c r="I18" s="5"/>
      <c r="J18" s="5"/>
      <c r="K18" s="104"/>
      <c r="L18" s="188"/>
      <c r="M18" s="105"/>
      <c r="N18" s="105"/>
      <c r="O18" s="105"/>
    </row>
    <row r="19" spans="1:15" x14ac:dyDescent="0.35">
      <c r="A19" s="5"/>
      <c r="B19" s="5"/>
      <c r="C19" s="5"/>
      <c r="D19" s="5"/>
      <c r="E19" s="5"/>
      <c r="F19" s="5"/>
      <c r="G19" s="5"/>
      <c r="H19" s="5"/>
      <c r="I19" s="5"/>
      <c r="J19" s="5"/>
      <c r="K19" s="104"/>
      <c r="L19" s="188"/>
      <c r="M19" s="105"/>
      <c r="N19" s="105"/>
      <c r="O19" s="105"/>
    </row>
    <row r="20" spans="1:15" x14ac:dyDescent="0.35">
      <c r="A20" s="5"/>
      <c r="B20" s="5"/>
      <c r="C20" s="5"/>
      <c r="D20" s="5"/>
      <c r="E20" s="5"/>
      <c r="F20" s="5"/>
      <c r="G20" s="5"/>
      <c r="H20" s="5"/>
      <c r="I20" s="5"/>
      <c r="J20" s="5"/>
      <c r="K20" s="104"/>
      <c r="L20" s="188"/>
      <c r="M20" s="105"/>
      <c r="N20" s="105"/>
      <c r="O20" s="105"/>
    </row>
    <row r="21" spans="1:15" x14ac:dyDescent="0.35">
      <c r="A21" s="5"/>
      <c r="B21" s="5"/>
      <c r="C21" s="5"/>
      <c r="D21" s="5"/>
      <c r="E21" s="5"/>
      <c r="F21" s="5"/>
      <c r="G21" s="5"/>
      <c r="H21" s="5"/>
      <c r="I21" s="5"/>
      <c r="J21" s="5"/>
      <c r="K21" s="104"/>
      <c r="L21" s="188"/>
      <c r="M21" s="105"/>
      <c r="N21" s="105"/>
      <c r="O21" s="105"/>
    </row>
    <row r="22" spans="1:15" x14ac:dyDescent="0.35">
      <c r="A22" s="5"/>
      <c r="B22" s="5"/>
      <c r="C22" s="5"/>
      <c r="D22" s="5"/>
      <c r="E22" s="5"/>
      <c r="F22" s="5"/>
      <c r="G22" s="5"/>
      <c r="H22" s="5"/>
      <c r="I22" s="5"/>
      <c r="J22" s="5"/>
      <c r="K22" s="104"/>
      <c r="L22" s="188"/>
      <c r="M22" s="105"/>
      <c r="N22" s="105"/>
      <c r="O22" s="105"/>
    </row>
    <row r="23" spans="1:15" x14ac:dyDescent="0.35">
      <c r="A23" s="5"/>
      <c r="B23" s="5"/>
      <c r="C23" s="5"/>
      <c r="D23" s="5"/>
      <c r="E23" s="5"/>
      <c r="F23" s="5"/>
      <c r="G23" s="5"/>
      <c r="H23" s="5"/>
      <c r="I23" s="5"/>
      <c r="J23" s="5"/>
      <c r="K23" s="104"/>
      <c r="L23" s="188"/>
      <c r="M23" s="105"/>
      <c r="N23" s="105"/>
      <c r="O23" s="105"/>
    </row>
    <row r="24" spans="1:15" x14ac:dyDescent="0.35">
      <c r="A24" s="5"/>
      <c r="B24" s="5"/>
      <c r="C24" s="5"/>
      <c r="D24" s="5"/>
      <c r="E24" s="5"/>
      <c r="F24" s="5"/>
      <c r="G24" s="5"/>
      <c r="H24" s="5"/>
      <c r="I24" s="5"/>
      <c r="J24" s="5"/>
      <c r="K24" s="104"/>
      <c r="L24" s="188"/>
      <c r="M24" s="105"/>
      <c r="N24" s="105"/>
      <c r="O24" s="105"/>
    </row>
    <row r="25" spans="1:15" x14ac:dyDescent="0.35">
      <c r="A25" s="5"/>
      <c r="B25" s="5"/>
      <c r="C25" s="5"/>
      <c r="D25" s="5"/>
      <c r="E25" s="5"/>
      <c r="F25" s="5"/>
      <c r="G25" s="5"/>
      <c r="H25" s="5"/>
      <c r="I25" s="5"/>
      <c r="J25" s="5"/>
      <c r="K25" s="104"/>
      <c r="L25" s="188"/>
      <c r="M25" s="105"/>
      <c r="N25" s="105"/>
      <c r="O25" s="105"/>
    </row>
    <row r="26" spans="1:15" x14ac:dyDescent="0.35">
      <c r="A26" s="5"/>
      <c r="B26" s="5"/>
      <c r="C26" s="5"/>
      <c r="D26" s="5"/>
      <c r="E26" s="5"/>
      <c r="F26" s="5"/>
      <c r="G26" s="5"/>
      <c r="H26" s="5"/>
      <c r="I26" s="5"/>
      <c r="J26" s="5"/>
      <c r="K26" s="104"/>
      <c r="L26" s="188"/>
      <c r="M26" s="105"/>
      <c r="N26" s="105"/>
      <c r="O26" s="105"/>
    </row>
    <row r="27" spans="1:15" x14ac:dyDescent="0.35">
      <c r="A27" s="5"/>
      <c r="B27" s="5"/>
      <c r="C27" s="5"/>
      <c r="D27" s="5"/>
      <c r="E27" s="5"/>
      <c r="F27" s="5"/>
      <c r="G27" s="5"/>
      <c r="H27" s="5"/>
      <c r="I27" s="5"/>
      <c r="J27" s="5"/>
      <c r="K27" s="104"/>
      <c r="L27" s="188"/>
      <c r="M27" s="105"/>
      <c r="N27" s="105"/>
      <c r="O27" s="105"/>
    </row>
    <row r="28" spans="1:15" x14ac:dyDescent="0.35">
      <c r="A28" s="5"/>
      <c r="B28" s="5"/>
      <c r="C28" s="5"/>
      <c r="D28" s="5"/>
      <c r="E28" s="5"/>
      <c r="F28" s="5"/>
      <c r="G28" s="5"/>
      <c r="H28" s="5"/>
      <c r="I28" s="5"/>
      <c r="J28" s="5"/>
      <c r="K28" s="104"/>
      <c r="L28" s="188"/>
      <c r="M28" s="105"/>
      <c r="N28" s="105"/>
      <c r="O28" s="105"/>
    </row>
    <row r="29" spans="1:15" x14ac:dyDescent="0.35">
      <c r="A29" s="5"/>
      <c r="B29" s="5"/>
      <c r="C29" s="5"/>
      <c r="D29" s="5"/>
      <c r="E29" s="5"/>
      <c r="F29" s="5"/>
      <c r="G29" s="5"/>
      <c r="H29" s="5"/>
      <c r="I29" s="5"/>
      <c r="J29" s="5"/>
      <c r="K29" s="104"/>
      <c r="L29" s="188"/>
      <c r="M29" s="105"/>
      <c r="N29" s="105"/>
      <c r="O29" s="105"/>
    </row>
    <row r="30" spans="1:15" x14ac:dyDescent="0.35">
      <c r="A30" s="5"/>
      <c r="B30" s="5"/>
      <c r="C30" s="5"/>
      <c r="D30" s="5"/>
      <c r="E30" s="5"/>
      <c r="F30" s="5"/>
      <c r="G30" s="5"/>
      <c r="H30" s="5"/>
      <c r="I30" s="5"/>
      <c r="J30" s="5"/>
      <c r="K30" s="104"/>
      <c r="L30" s="105"/>
      <c r="M30" s="105"/>
      <c r="N30" s="105"/>
      <c r="O30" s="105"/>
    </row>
    <row r="31" spans="1:15" x14ac:dyDescent="0.35">
      <c r="A31" s="5"/>
      <c r="B31" s="5"/>
      <c r="C31" s="5"/>
      <c r="D31" s="5"/>
      <c r="E31" s="5"/>
      <c r="F31" s="5"/>
      <c r="G31" s="5"/>
      <c r="H31" s="5"/>
      <c r="I31" s="5"/>
      <c r="J31" s="5"/>
      <c r="K31" s="104"/>
      <c r="L31" s="105"/>
      <c r="M31" s="105"/>
      <c r="N31" s="105"/>
      <c r="O31" s="105"/>
    </row>
    <row r="32" spans="1:15" x14ac:dyDescent="0.35">
      <c r="A32" s="5"/>
      <c r="B32" s="5"/>
      <c r="C32" s="5"/>
      <c r="D32" s="5"/>
      <c r="E32" s="5"/>
      <c r="F32" s="5"/>
      <c r="G32" s="5"/>
      <c r="H32" s="5"/>
      <c r="I32" s="5"/>
      <c r="J32" s="5"/>
      <c r="K32" s="104"/>
      <c r="L32" s="105"/>
      <c r="M32" s="105"/>
      <c r="N32" s="105"/>
      <c r="O32" s="105"/>
    </row>
    <row r="33" spans="1:15" x14ac:dyDescent="0.35">
      <c r="A33" s="5"/>
      <c r="B33" s="5"/>
      <c r="C33" s="5"/>
      <c r="D33" s="5"/>
      <c r="E33" s="5"/>
      <c r="F33" s="5"/>
      <c r="G33" s="5"/>
      <c r="H33" s="5"/>
      <c r="I33" s="5"/>
      <c r="J33" s="5"/>
      <c r="K33" s="104"/>
      <c r="L33" s="105"/>
      <c r="M33" s="105"/>
      <c r="N33" s="105"/>
      <c r="O33" s="105"/>
    </row>
    <row r="34" spans="1:15" x14ac:dyDescent="0.35">
      <c r="A34" s="5"/>
      <c r="B34" s="5"/>
      <c r="C34" s="5"/>
      <c r="D34" s="5"/>
      <c r="E34" s="5"/>
      <c r="F34" s="5"/>
      <c r="G34" s="5"/>
      <c r="H34" s="5"/>
      <c r="I34" s="5"/>
      <c r="J34" s="5"/>
      <c r="K34" s="104"/>
      <c r="L34" s="105"/>
      <c r="M34" s="105"/>
      <c r="N34" s="105"/>
      <c r="O34" s="105"/>
    </row>
    <row r="35" spans="1:15" x14ac:dyDescent="0.35">
      <c r="A35" s="5"/>
      <c r="B35" s="5"/>
      <c r="C35" s="5"/>
      <c r="D35" s="5"/>
      <c r="E35" s="5"/>
      <c r="F35" s="5"/>
      <c r="G35" s="5"/>
      <c r="H35" s="5"/>
      <c r="I35" s="5"/>
      <c r="J35" s="5"/>
      <c r="K35" s="104"/>
      <c r="L35" s="105"/>
      <c r="M35" s="105"/>
      <c r="N35" s="105"/>
      <c r="O35" s="105"/>
    </row>
    <row r="36" spans="1:15" x14ac:dyDescent="0.35">
      <c r="A36" s="5"/>
      <c r="B36" s="5"/>
      <c r="C36" s="5"/>
      <c r="D36" s="5"/>
      <c r="E36" s="5"/>
      <c r="F36" s="5"/>
      <c r="G36" s="5"/>
      <c r="H36" s="5"/>
      <c r="I36" s="5"/>
      <c r="J36" s="5"/>
      <c r="K36" s="104"/>
      <c r="L36" s="105"/>
      <c r="M36" s="105"/>
      <c r="N36" s="105"/>
      <c r="O36" s="105"/>
    </row>
    <row r="37" spans="1:15" x14ac:dyDescent="0.35">
      <c r="A37" s="5"/>
      <c r="B37" s="5"/>
      <c r="C37" s="5"/>
      <c r="D37" s="5"/>
      <c r="E37" s="5"/>
      <c r="F37" s="5"/>
      <c r="G37" s="5"/>
      <c r="H37" s="5"/>
      <c r="I37" s="5"/>
      <c r="J37" s="5"/>
      <c r="K37" s="104"/>
      <c r="L37" s="105"/>
      <c r="M37" s="105"/>
      <c r="N37" s="105"/>
      <c r="O37" s="105"/>
    </row>
    <row r="38" spans="1:15" x14ac:dyDescent="0.35">
      <c r="A38" s="5"/>
      <c r="B38" s="5"/>
      <c r="C38" s="5"/>
      <c r="D38" s="5"/>
      <c r="E38" s="5"/>
      <c r="F38" s="5"/>
      <c r="G38" s="5"/>
      <c r="H38" s="5"/>
      <c r="I38" s="5"/>
      <c r="J38" s="5"/>
      <c r="K38" s="104"/>
      <c r="L38" s="105"/>
      <c r="M38" s="105"/>
      <c r="N38" s="105"/>
      <c r="O38" s="105"/>
    </row>
    <row r="39" spans="1:15" x14ac:dyDescent="0.35">
      <c r="A39" s="5"/>
      <c r="B39" s="5"/>
      <c r="C39" s="5"/>
      <c r="D39" s="5"/>
      <c r="E39" s="5"/>
      <c r="F39" s="5"/>
      <c r="G39" s="5"/>
      <c r="H39" s="5"/>
      <c r="I39" s="5"/>
      <c r="J39" s="5"/>
      <c r="K39" s="104"/>
      <c r="L39" s="105"/>
      <c r="M39" s="105"/>
      <c r="N39" s="105"/>
      <c r="O39" s="105"/>
    </row>
    <row r="40" spans="1:15" x14ac:dyDescent="0.35">
      <c r="A40" s="5"/>
      <c r="B40" s="5"/>
      <c r="C40" s="5"/>
      <c r="D40" s="5"/>
      <c r="E40" s="5"/>
      <c r="F40" s="5"/>
      <c r="G40" s="5"/>
      <c r="H40" s="5"/>
      <c r="I40" s="5"/>
      <c r="J40" s="5"/>
      <c r="K40" s="104"/>
      <c r="L40" s="105"/>
      <c r="M40" s="105"/>
      <c r="N40" s="105"/>
      <c r="O40" s="105"/>
    </row>
    <row r="41" spans="1:15" x14ac:dyDescent="0.35">
      <c r="A41" s="5"/>
      <c r="B41" s="5"/>
      <c r="C41" s="5"/>
      <c r="D41" s="5"/>
      <c r="E41" s="5"/>
      <c r="F41" s="5"/>
      <c r="G41" s="5"/>
      <c r="H41" s="5"/>
      <c r="I41" s="5"/>
      <c r="J41" s="5"/>
      <c r="K41" s="104"/>
      <c r="L41" s="105"/>
      <c r="M41" s="105"/>
      <c r="N41" s="105"/>
      <c r="O41" s="105"/>
    </row>
    <row r="42" spans="1:15" x14ac:dyDescent="0.35">
      <c r="A42" s="5"/>
      <c r="B42" s="5"/>
      <c r="C42" s="5"/>
      <c r="D42" s="5"/>
      <c r="E42" s="5"/>
      <c r="F42" s="5"/>
      <c r="G42" s="5"/>
      <c r="H42" s="5"/>
      <c r="I42" s="5"/>
      <c r="J42" s="5"/>
    </row>
    <row r="43" spans="1:15" x14ac:dyDescent="0.35">
      <c r="A43" s="5"/>
      <c r="B43" s="5"/>
      <c r="C43" s="5"/>
      <c r="D43" s="5"/>
      <c r="E43" s="5"/>
      <c r="F43" s="5"/>
      <c r="G43" s="5"/>
      <c r="H43" s="5"/>
      <c r="I43" s="5"/>
      <c r="J43" s="5"/>
    </row>
    <row r="44" spans="1:15" x14ac:dyDescent="0.35">
      <c r="A44" s="5"/>
      <c r="B44" s="5"/>
      <c r="C44" s="5"/>
      <c r="D44" s="5"/>
      <c r="E44" s="5"/>
      <c r="F44" s="5"/>
      <c r="G44" s="5"/>
      <c r="H44" s="5"/>
      <c r="I44" s="5"/>
      <c r="J44" s="5"/>
    </row>
    <row r="45" spans="1:15" x14ac:dyDescent="0.35">
      <c r="A45" s="5"/>
      <c r="B45" s="5"/>
      <c r="C45" s="5"/>
      <c r="D45" s="5"/>
      <c r="E45" s="5"/>
      <c r="F45" s="5"/>
      <c r="G45" s="5"/>
      <c r="H45" s="5"/>
      <c r="I45" s="5"/>
      <c r="J45" s="5"/>
    </row>
    <row r="46" spans="1:15" x14ac:dyDescent="0.35">
      <c r="A46" s="5"/>
      <c r="J46" s="5"/>
    </row>
    <row r="47" spans="1:15" x14ac:dyDescent="0.35">
      <c r="A47" s="5"/>
      <c r="J47" s="5"/>
    </row>
    <row r="48" spans="1:15" x14ac:dyDescent="0.35">
      <c r="A48" s="5"/>
      <c r="J48" s="5"/>
    </row>
    <row r="49" spans="1:10" x14ac:dyDescent="0.35">
      <c r="A49" s="5"/>
      <c r="J49" s="5"/>
    </row>
    <row r="50" spans="1:10" x14ac:dyDescent="0.35">
      <c r="A50" s="5"/>
      <c r="J50" s="5"/>
    </row>
    <row r="51" spans="1:10" x14ac:dyDescent="0.35">
      <c r="A51" s="5"/>
      <c r="J51" s="5"/>
    </row>
    <row r="52" spans="1:10" x14ac:dyDescent="0.35">
      <c r="A52" s="5"/>
      <c r="J52" s="5"/>
    </row>
    <row r="53" spans="1:10" x14ac:dyDescent="0.35">
      <c r="A53" s="5"/>
      <c r="J53" s="5"/>
    </row>
    <row r="54" spans="1:10" x14ac:dyDescent="0.35">
      <c r="J54" s="5"/>
    </row>
  </sheetData>
  <mergeCells count="9">
    <mergeCell ref="B14:E14"/>
    <mergeCell ref="B15:E15"/>
    <mergeCell ref="L15:L29"/>
    <mergeCell ref="B8:E8"/>
    <mergeCell ref="B9:E9"/>
    <mergeCell ref="B10:E10"/>
    <mergeCell ref="B11:E11"/>
    <mergeCell ref="B12:E12"/>
    <mergeCell ref="B13:E1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C348C-0367-49D5-AA2E-C1A446AB7A12}">
  <dimension ref="A1:I30"/>
  <sheetViews>
    <sheetView workbookViewId="0">
      <selection activeCell="D7" sqref="D7"/>
    </sheetView>
  </sheetViews>
  <sheetFormatPr defaultRowHeight="14.5" x14ac:dyDescent="0.35"/>
  <cols>
    <col min="1" max="1" width="3.81640625" customWidth="1"/>
    <col min="2" max="2" width="41.26953125" customWidth="1"/>
    <col min="3" max="3" width="15.453125" customWidth="1"/>
    <col min="4" max="4" width="14.54296875" customWidth="1"/>
    <col min="5" max="7" width="44.453125" customWidth="1"/>
  </cols>
  <sheetData>
    <row r="1" spans="1:9" s="131" customFormat="1" ht="27.75" customHeight="1" x14ac:dyDescent="0.35">
      <c r="A1" s="130"/>
      <c r="B1" s="191" t="str">
        <f>'Training Plan-Template - Base'!D2</f>
        <v>Rail and Rail Systems Senior Engineer Integrated Degree Apprenticeship  
(Electrical / Mechanical)</v>
      </c>
      <c r="C1" s="191"/>
      <c r="D1" s="191"/>
      <c r="E1" s="191"/>
      <c r="F1" s="191"/>
      <c r="G1" s="191"/>
      <c r="H1" s="130"/>
      <c r="I1" s="130"/>
    </row>
    <row r="2" spans="1:9" s="131" customFormat="1" ht="27.75" customHeight="1" x14ac:dyDescent="0.35">
      <c r="A2" s="130"/>
      <c r="B2" s="191" t="str">
        <f>'Training Plan-Template - Base'!I6</f>
        <v>BEng (Hons) railway engineering Engineering Apprenticeship</v>
      </c>
      <c r="C2" s="191"/>
      <c r="D2" s="191"/>
      <c r="E2" s="191"/>
      <c r="F2" s="191"/>
      <c r="G2" s="191"/>
      <c r="H2" s="130"/>
      <c r="I2" s="130"/>
    </row>
    <row r="3" spans="1:9" s="113" customFormat="1" ht="127.5" customHeight="1" x14ac:dyDescent="0.35">
      <c r="A3" s="112"/>
      <c r="B3" s="190" t="str">
        <f>'Training Plan-Template - Base'!T6</f>
        <v>The course will deliver against the Rail and Rail Systems Senior Engineer standard. The apprenticeship includes a combination of work-based learning modules and specialist education, which leads to a BEng (Honours) Rail Engineering.  Individuals are able to choose from the following pathways
• Track Engineering;   • Civil Engineering;   • Electrical and Mechanical Engineering;   • Signaling and Telecoms Engineering
The apprenticeship is usually delivered over five years. Apprentices attend the University on a block-study basis throughout the year. The programme adopts a blended learning approach with modules delivered through a combination of lectures, class-based seminars, practical workshops and discussions, and tutor-led study.  The end-point assessment is the final stage of the apprenticeship and checks if the employee meets the apprenticeship standard and is ready to join the profession with full occupational competence.</v>
      </c>
      <c r="C3" s="190"/>
      <c r="D3" s="190"/>
      <c r="E3" s="190"/>
      <c r="F3" s="190"/>
      <c r="G3" s="190"/>
      <c r="H3" s="112"/>
      <c r="I3" s="112"/>
    </row>
    <row r="4" spans="1:9" s="113" customFormat="1" ht="59.25" customHeight="1" x14ac:dyDescent="0.35">
      <c r="A4" s="112"/>
      <c r="B4" s="189" t="s">
        <v>95</v>
      </c>
      <c r="C4" s="189"/>
      <c r="D4" s="189"/>
      <c r="E4" s="189"/>
      <c r="F4" s="189"/>
      <c r="G4" s="189"/>
      <c r="H4" s="112"/>
      <c r="I4" s="112"/>
    </row>
    <row r="5" spans="1:9" ht="76.5" customHeight="1" x14ac:dyDescent="0.35">
      <c r="A5" s="5"/>
      <c r="B5" s="5"/>
      <c r="C5" s="114" t="s">
        <v>96</v>
      </c>
      <c r="D5" s="115" t="s">
        <v>97</v>
      </c>
      <c r="E5" s="115" t="s">
        <v>98</v>
      </c>
      <c r="F5" s="115" t="s">
        <v>99</v>
      </c>
      <c r="G5" s="116" t="s">
        <v>100</v>
      </c>
      <c r="H5" s="5"/>
      <c r="I5" s="5"/>
    </row>
    <row r="6" spans="1:9" ht="75.75" customHeight="1" x14ac:dyDescent="0.35">
      <c r="A6" s="5"/>
      <c r="B6" s="117" t="e">
        <f>'Training Plan-Template - Base'!#REF!</f>
        <v>#REF!</v>
      </c>
      <c r="C6" s="118" t="e">
        <f>'Training Plan-Template - Base'!#REF!</f>
        <v>#REF!</v>
      </c>
      <c r="D6" s="118" t="e">
        <f>'Training Plan-Template - Base'!#REF!</f>
        <v>#REF!</v>
      </c>
      <c r="E6" s="119" t="e">
        <f>'Training Plan-Template - Base'!#REF!</f>
        <v>#REF!</v>
      </c>
      <c r="F6" s="119" t="e">
        <f>'Training Plan-Template - Base'!#REF!</f>
        <v>#REF!</v>
      </c>
      <c r="G6" s="120" t="e">
        <f>'Training Plan-Template - Base'!#REF!</f>
        <v>#REF!</v>
      </c>
      <c r="H6" s="5"/>
      <c r="I6" s="5"/>
    </row>
    <row r="7" spans="1:9" ht="106.5" customHeight="1" x14ac:dyDescent="0.35">
      <c r="A7" s="5"/>
      <c r="B7" s="121" t="e">
        <f>'Training Plan-Template - Base'!#REF!</f>
        <v>#REF!</v>
      </c>
      <c r="C7" s="122" t="e">
        <f>'Training Plan-Template - Base'!#REF!</f>
        <v>#REF!</v>
      </c>
      <c r="D7" s="122" t="e">
        <f>'Training Plan-Template - Base'!#REF!</f>
        <v>#REF!</v>
      </c>
      <c r="E7" s="123" t="e">
        <f>'Training Plan-Template - Base'!#REF!</f>
        <v>#REF!</v>
      </c>
      <c r="F7" s="123" t="e">
        <f>'Training Plan-Template - Base'!#REF!</f>
        <v>#REF!</v>
      </c>
      <c r="G7" s="124" t="e">
        <f>'Training Plan-Template - Base'!#REF!</f>
        <v>#REF!</v>
      </c>
      <c r="H7" s="5"/>
      <c r="I7" s="5"/>
    </row>
    <row r="8" spans="1:9" ht="75.75" customHeight="1" x14ac:dyDescent="0.35">
      <c r="A8" s="5"/>
      <c r="B8" s="121" t="e">
        <f>'Training Plan-Template - Base'!#REF!</f>
        <v>#REF!</v>
      </c>
      <c r="C8" s="122" t="e">
        <f>'Training Plan-Template - Base'!#REF!</f>
        <v>#REF!</v>
      </c>
      <c r="D8" s="122" t="e">
        <f>'Training Plan-Template - Base'!#REF!</f>
        <v>#REF!</v>
      </c>
      <c r="E8" s="123" t="e">
        <f>'Training Plan-Template - Base'!#REF!</f>
        <v>#REF!</v>
      </c>
      <c r="F8" s="123" t="e">
        <f>'Training Plan-Template - Base'!#REF!</f>
        <v>#REF!</v>
      </c>
      <c r="G8" s="124" t="e">
        <f>'Training Plan-Template - Base'!#REF!</f>
        <v>#REF!</v>
      </c>
      <c r="H8" s="5"/>
      <c r="I8" s="5"/>
    </row>
    <row r="9" spans="1:9" ht="111.75" customHeight="1" x14ac:dyDescent="0.35">
      <c r="A9" s="5"/>
      <c r="B9" s="121" t="e">
        <f>'Training Plan-Template - Base'!#REF!</f>
        <v>#REF!</v>
      </c>
      <c r="C9" s="122" t="e">
        <f>'Training Plan-Template - Base'!#REF!</f>
        <v>#REF!</v>
      </c>
      <c r="D9" s="122" t="e">
        <f>'Training Plan-Template - Base'!#REF!</f>
        <v>#REF!</v>
      </c>
      <c r="E9" s="123" t="e">
        <f>'Training Plan-Template - Base'!#REF!</f>
        <v>#REF!</v>
      </c>
      <c r="F9" s="123" t="e">
        <f>'Training Plan-Template - Base'!#REF!</f>
        <v>#REF!</v>
      </c>
      <c r="G9" s="124" t="e">
        <f>'Training Plan-Template - Base'!#REF!</f>
        <v>#REF!</v>
      </c>
      <c r="H9" s="5"/>
      <c r="I9" s="5"/>
    </row>
    <row r="10" spans="1:9" ht="93" customHeight="1" x14ac:dyDescent="0.35">
      <c r="A10" s="5"/>
      <c r="B10" s="121" t="e">
        <f>'Training Plan-Template - Base'!#REF!</f>
        <v>#REF!</v>
      </c>
      <c r="C10" s="122" t="e">
        <f>'Training Plan-Template - Base'!#REF!</f>
        <v>#REF!</v>
      </c>
      <c r="D10" s="122" t="e">
        <f>'Training Plan-Template - Base'!#REF!</f>
        <v>#REF!</v>
      </c>
      <c r="E10" s="123" t="e">
        <f>'Training Plan-Template - Base'!#REF!</f>
        <v>#REF!</v>
      </c>
      <c r="F10" s="123" t="e">
        <f>'Training Plan-Template - Base'!#REF!</f>
        <v>#REF!</v>
      </c>
      <c r="G10" s="124" t="e">
        <f>'Training Plan-Template - Base'!#REF!</f>
        <v>#REF!</v>
      </c>
      <c r="H10" s="5"/>
      <c r="I10" s="5"/>
    </row>
    <row r="11" spans="1:9" ht="113.25" customHeight="1" x14ac:dyDescent="0.35">
      <c r="A11" s="5"/>
      <c r="B11" s="121" t="e">
        <f>'Training Plan-Template - Base'!#REF!</f>
        <v>#REF!</v>
      </c>
      <c r="C11" s="122" t="e">
        <f>'Training Plan-Template - Base'!#REF!</f>
        <v>#REF!</v>
      </c>
      <c r="D11" s="122" t="e">
        <f>'Training Plan-Template - Base'!#REF!</f>
        <v>#REF!</v>
      </c>
      <c r="E11" s="123" t="e">
        <f>'Training Plan-Template - Base'!#REF!</f>
        <v>#REF!</v>
      </c>
      <c r="F11" s="123" t="e">
        <f>'Training Plan-Template - Base'!#REF!</f>
        <v>#REF!</v>
      </c>
      <c r="G11" s="124" t="e">
        <f>'Training Plan-Template - Base'!#REF!</f>
        <v>#REF!</v>
      </c>
      <c r="H11" s="5"/>
      <c r="I11" s="5"/>
    </row>
    <row r="12" spans="1:9" x14ac:dyDescent="0.35">
      <c r="A12" s="5"/>
      <c r="B12" s="125"/>
      <c r="C12" s="126"/>
      <c r="D12" s="126"/>
      <c r="E12" s="127"/>
      <c r="F12" s="127"/>
      <c r="G12" s="128"/>
      <c r="H12" s="5"/>
      <c r="I12" s="5"/>
    </row>
    <row r="13" spans="1:9" ht="47.25" customHeight="1" x14ac:dyDescent="0.35">
      <c r="A13" s="5"/>
      <c r="B13" s="121" t="str">
        <f>'Training Plan-Template - Base'!C17</f>
        <v>Project and Quality Management for Apprentices</v>
      </c>
      <c r="C13" s="118">
        <f>'Training Plan-Template - Base'!E17</f>
        <v>18</v>
      </c>
      <c r="D13" s="118">
        <f>'Training Plan-Template - Base'!F17</f>
        <v>23</v>
      </c>
      <c r="E13" s="119">
        <f>'Training Plan-Template - Base'!U17</f>
        <v>0</v>
      </c>
      <c r="F13" s="119">
        <f>'Training Plan-Template - Base'!V17</f>
        <v>0</v>
      </c>
      <c r="G13" s="120">
        <f>'Training Plan-Template - Base'!W17</f>
        <v>0</v>
      </c>
      <c r="H13" s="5"/>
      <c r="I13" s="5"/>
    </row>
    <row r="14" spans="1:9" ht="49.5" customHeight="1" x14ac:dyDescent="0.35">
      <c r="A14" s="5"/>
      <c r="B14" s="121" t="str">
        <f>'Training Plan-Template - Base'!C18</f>
        <v>Electronic, Electrical and Processor Engineering for Apprentices</v>
      </c>
      <c r="C14" s="122">
        <f>'Training Plan-Template - Base'!E18</f>
        <v>18</v>
      </c>
      <c r="D14" s="122">
        <f>'Training Plan-Template - Base'!F18</f>
        <v>22</v>
      </c>
      <c r="E14" s="123">
        <f>'Training Plan-Template - Base'!U18</f>
        <v>0</v>
      </c>
      <c r="F14" s="123">
        <f>'Training Plan-Template - Base'!V18</f>
        <v>0</v>
      </c>
      <c r="G14" s="124">
        <f>'Training Plan-Template - Base'!W18</f>
        <v>0</v>
      </c>
      <c r="H14" s="5"/>
      <c r="I14" s="5"/>
    </row>
    <row r="15" spans="1:9" ht="49.5" customHeight="1" x14ac:dyDescent="0.35">
      <c r="A15" s="5"/>
      <c r="B15" s="121" t="str">
        <f>'Training Plan-Template - Base'!C19</f>
        <v>Railway Electrical Engineering Practice for Apprentices</v>
      </c>
      <c r="C15" s="122">
        <f>'Training Plan-Template - Base'!E19</f>
        <v>22</v>
      </c>
      <c r="D15" s="122">
        <f>'Training Plan-Template - Base'!F19</f>
        <v>26</v>
      </c>
      <c r="E15" s="123">
        <f>'Training Plan-Template - Base'!U19</f>
        <v>0</v>
      </c>
      <c r="F15" s="123">
        <f>'Training Plan-Template - Base'!V19</f>
        <v>0</v>
      </c>
      <c r="G15" s="124">
        <f>'Training Plan-Template - Base'!W19</f>
        <v>0</v>
      </c>
      <c r="H15" s="5"/>
      <c r="I15" s="5"/>
    </row>
    <row r="16" spans="1:9" ht="49.5" customHeight="1" x14ac:dyDescent="0.35">
      <c r="A16" s="5"/>
      <c r="B16" s="121" t="str">
        <f>'Training Plan-Template - Base'!C20</f>
        <v>Railway Electrical 
Engineering for Apprentices</v>
      </c>
      <c r="C16" s="122">
        <f>'Training Plan-Template - Base'!E20</f>
        <v>26</v>
      </c>
      <c r="D16" s="122">
        <f>'Training Plan-Template - Base'!F20</f>
        <v>34</v>
      </c>
      <c r="E16" s="123">
        <f>'Training Plan-Template - Base'!U20</f>
        <v>0</v>
      </c>
      <c r="F16" s="123">
        <f>'Training Plan-Template - Base'!V20</f>
        <v>0</v>
      </c>
      <c r="G16" s="124">
        <f>'Training Plan-Template - Base'!W20</f>
        <v>0</v>
      </c>
      <c r="H16" s="5"/>
      <c r="I16" s="5"/>
    </row>
    <row r="17" spans="1:9" ht="49.5" customHeight="1" x14ac:dyDescent="0.35">
      <c r="A17" s="5"/>
      <c r="B17" s="121" t="str">
        <f>'Training Plan-Template - Base'!C21</f>
        <v>Railway Mechanical
 Engineering for Apprentices</v>
      </c>
      <c r="C17" s="122">
        <f>'Training Plan-Template - Base'!E21</f>
        <v>22</v>
      </c>
      <c r="D17" s="122">
        <f>'Training Plan-Template - Base'!F21</f>
        <v>26</v>
      </c>
      <c r="E17" s="123">
        <f>'Training Plan-Template - Base'!U21</f>
        <v>0</v>
      </c>
      <c r="F17" s="123">
        <f>'Training Plan-Template - Base'!V21</f>
        <v>0</v>
      </c>
      <c r="G17" s="124">
        <f>'Training Plan-Template - Base'!W21</f>
        <v>0</v>
      </c>
      <c r="H17" s="5"/>
      <c r="I17" s="5"/>
    </row>
    <row r="18" spans="1:9" ht="49.5" customHeight="1" x14ac:dyDescent="0.35">
      <c r="A18" s="5"/>
      <c r="B18" s="121" t="str">
        <f>'Training Plan-Template - Base'!C22</f>
        <v>Railway Mechanical
 Engineering-P  for Apprentices</v>
      </c>
      <c r="C18" s="122">
        <f>'Training Plan-Template - Base'!E22</f>
        <v>26</v>
      </c>
      <c r="D18" s="122">
        <f>'Training Plan-Template - Base'!F22</f>
        <v>34</v>
      </c>
      <c r="E18" s="123">
        <f>'Training Plan-Template - Base'!U22</f>
        <v>0</v>
      </c>
      <c r="F18" s="123">
        <f>'Training Plan-Template - Base'!V22</f>
        <v>0</v>
      </c>
      <c r="G18" s="124">
        <f>'Training Plan-Template - Base'!W22</f>
        <v>0</v>
      </c>
      <c r="H18" s="5"/>
      <c r="I18" s="5"/>
    </row>
    <row r="19" spans="1:9" x14ac:dyDescent="0.35">
      <c r="A19" s="5"/>
      <c r="B19" s="125"/>
      <c r="C19" s="126"/>
      <c r="D19" s="126"/>
      <c r="E19" s="127"/>
      <c r="F19" s="127"/>
      <c r="G19" s="128"/>
      <c r="H19" s="5"/>
      <c r="I19" s="5"/>
    </row>
    <row r="20" spans="1:9" ht="49.5" customHeight="1" x14ac:dyDescent="0.35">
      <c r="A20" s="5"/>
      <c r="B20" s="121" t="str">
        <f>'Training Plan-Template - Base'!C24</f>
        <v>Applied Engineering Mathematics-For Apprentice</v>
      </c>
      <c r="C20" s="118">
        <f>'Training Plan-Template - Base'!E24</f>
        <v>34</v>
      </c>
      <c r="D20" s="118">
        <f>'Training Plan-Template - Base'!F24</f>
        <v>38</v>
      </c>
      <c r="E20" s="119">
        <f>'Training Plan-Template - Base'!U24</f>
        <v>0</v>
      </c>
      <c r="F20" s="119">
        <f>'Training Plan-Template - Base'!V24</f>
        <v>0</v>
      </c>
      <c r="G20" s="120">
        <f>'Training Plan-Template - Base'!W24</f>
        <v>0</v>
      </c>
      <c r="H20" s="5"/>
      <c r="I20" s="5"/>
    </row>
    <row r="21" spans="1:9" ht="49.5" customHeight="1" x14ac:dyDescent="0.35">
      <c r="A21" s="5"/>
      <c r="B21" s="121" t="str">
        <f>'Training Plan-Template - Base'!C25</f>
        <v>Rail Engineering Management-For Apprentice</v>
      </c>
      <c r="C21" s="122">
        <f>'Training Plan-Template - Base'!E25</f>
        <v>34</v>
      </c>
      <c r="D21" s="122">
        <f>'Training Plan-Template - Base'!F25</f>
        <v>38</v>
      </c>
      <c r="E21" s="123">
        <f>'Training Plan-Template - Base'!U25</f>
        <v>0</v>
      </c>
      <c r="F21" s="123">
        <f>'Training Plan-Template - Base'!V25</f>
        <v>0</v>
      </c>
      <c r="G21" s="124">
        <f>'Training Plan-Template - Base'!W25</f>
        <v>0</v>
      </c>
      <c r="H21" s="5"/>
      <c r="I21" s="5"/>
    </row>
    <row r="22" spans="1:9" ht="49.5" customHeight="1" x14ac:dyDescent="0.35">
      <c r="A22" s="5"/>
      <c r="B22" s="121" t="str">
        <f>'Training Plan-Template - Base'!C26</f>
        <v>Rail Engineering project-For Apprentice</v>
      </c>
      <c r="C22" s="122">
        <f>'Training Plan-Template - Base'!E26</f>
        <v>42</v>
      </c>
      <c r="D22" s="122">
        <f>'Training Plan-Template - Base'!F26</f>
        <v>48</v>
      </c>
      <c r="E22" s="123">
        <f>'Training Plan-Template - Base'!U26</f>
        <v>0</v>
      </c>
      <c r="F22" s="123">
        <f>'Training Plan-Template - Base'!V26</f>
        <v>0</v>
      </c>
      <c r="G22" s="124">
        <f>'Training Plan-Template - Base'!W26</f>
        <v>0</v>
      </c>
      <c r="H22" s="5"/>
      <c r="I22" s="5"/>
    </row>
    <row r="23" spans="1:9" ht="49.5" customHeight="1" x14ac:dyDescent="0.35">
      <c r="A23" s="5"/>
      <c r="B23" s="121" t="str">
        <f>'Training Plan-Template - Base'!C27</f>
        <v>Advanced Railway Electrical Engineering</v>
      </c>
      <c r="C23" s="122">
        <f>'Training Plan-Template - Base'!E27</f>
        <v>34</v>
      </c>
      <c r="D23" s="122">
        <f>'Training Plan-Template - Base'!F27</f>
        <v>38</v>
      </c>
      <c r="E23" s="123">
        <f>'Training Plan-Template - Base'!U27</f>
        <v>0</v>
      </c>
      <c r="F23" s="123">
        <f>'Training Plan-Template - Base'!V27</f>
        <v>0</v>
      </c>
      <c r="G23" s="124">
        <f>'Training Plan-Template - Base'!W27</f>
        <v>0</v>
      </c>
      <c r="H23" s="5"/>
      <c r="I23" s="5"/>
    </row>
    <row r="24" spans="1:9" ht="49.5" customHeight="1" x14ac:dyDescent="0.35">
      <c r="A24" s="5"/>
      <c r="B24" s="121" t="str">
        <f>'Training Plan-Template - Base'!C28</f>
        <v>Supply and Distribution</v>
      </c>
      <c r="C24" s="122">
        <f>'Training Plan-Template - Base'!E28</f>
        <v>38</v>
      </c>
      <c r="D24" s="122">
        <f>'Training Plan-Template - Base'!F28</f>
        <v>42</v>
      </c>
      <c r="E24" s="123">
        <f>'Training Plan-Template - Base'!U28</f>
        <v>0</v>
      </c>
      <c r="F24" s="123">
        <f>'Training Plan-Template - Base'!V28</f>
        <v>0</v>
      </c>
      <c r="G24" s="124">
        <f>'Training Plan-Template - Base'!W28</f>
        <v>0</v>
      </c>
      <c r="H24" s="5"/>
      <c r="I24" s="5"/>
    </row>
    <row r="25" spans="1:9" ht="49.5" customHeight="1" x14ac:dyDescent="0.35">
      <c r="A25" s="5"/>
      <c r="B25" s="129" t="str">
        <f>'Training Plan-Template - Base'!C29</f>
        <v>EPA GATEWAY FOR RAILWAY ENGINEERING</v>
      </c>
      <c r="C25" s="122">
        <f>'Training Plan-Template - Base'!E29</f>
        <v>42</v>
      </c>
      <c r="D25" s="122">
        <f>'Training Plan-Template - Base'!F29</f>
        <v>48</v>
      </c>
      <c r="E25" s="123">
        <f>'Training Plan-Template - Base'!U29</f>
        <v>0</v>
      </c>
      <c r="F25" s="123">
        <f>'Training Plan-Template - Base'!V29</f>
        <v>0</v>
      </c>
      <c r="G25" s="124">
        <f>'Training Plan-Template - Base'!W29</f>
        <v>0</v>
      </c>
      <c r="H25" s="5"/>
      <c r="I25" s="5"/>
    </row>
    <row r="26" spans="1:9" x14ac:dyDescent="0.35">
      <c r="A26" s="5"/>
      <c r="B26" s="125"/>
      <c r="C26" s="126"/>
      <c r="D26" s="126"/>
      <c r="E26" s="127"/>
      <c r="F26" s="127"/>
      <c r="G26" s="128"/>
      <c r="H26" s="5"/>
      <c r="I26" s="5"/>
    </row>
    <row r="27" spans="1:9" ht="15" customHeight="1" x14ac:dyDescent="0.35">
      <c r="A27" s="5"/>
      <c r="B27" s="5"/>
      <c r="C27" s="5"/>
      <c r="D27" s="5"/>
      <c r="E27" s="5"/>
      <c r="F27" s="5"/>
      <c r="G27" s="5"/>
      <c r="H27" s="5"/>
      <c r="I27" s="5"/>
    </row>
    <row r="28" spans="1:9" x14ac:dyDescent="0.35">
      <c r="A28" s="5"/>
      <c r="B28" s="5"/>
      <c r="C28" s="5"/>
      <c r="D28" s="5"/>
      <c r="E28" s="5"/>
      <c r="F28" s="5"/>
      <c r="G28" s="5"/>
      <c r="H28" s="5"/>
      <c r="I28" s="5"/>
    </row>
    <row r="29" spans="1:9" x14ac:dyDescent="0.35">
      <c r="A29" s="5"/>
      <c r="B29" s="5"/>
      <c r="C29" s="5"/>
      <c r="D29" s="5"/>
      <c r="E29" s="5"/>
      <c r="F29" s="5"/>
      <c r="G29" s="5"/>
      <c r="H29" s="5"/>
      <c r="I29" s="5"/>
    </row>
    <row r="30" spans="1:9" x14ac:dyDescent="0.35">
      <c r="A30" s="5"/>
      <c r="B30" s="5"/>
      <c r="C30" s="5"/>
      <c r="D30" s="5"/>
      <c r="E30" s="5"/>
      <c r="F30" s="5"/>
      <c r="G30" s="5"/>
      <c r="H30" s="5"/>
      <c r="I30" s="5"/>
    </row>
  </sheetData>
  <mergeCells count="4">
    <mergeCell ref="B4:G4"/>
    <mergeCell ref="B3:G3"/>
    <mergeCell ref="B2:G2"/>
    <mergeCell ref="B1:G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D25D219-A6D6-46FF-800D-C40BF0D20D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3.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Training Plan-Template - Base</vt:lpstr>
      <vt:lpstr>Plan on a page and Pie chart</vt:lpstr>
      <vt:lpstr>Plan on a page</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Tudor, Louise</cp:lastModifiedBy>
  <cp:revision/>
  <dcterms:created xsi:type="dcterms:W3CDTF">2016-10-28T08:33:31Z</dcterms:created>
  <dcterms:modified xsi:type="dcterms:W3CDTF">2022-10-21T13:34:38Z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