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tion Process 2021-22\"/>
    </mc:Choice>
  </mc:AlternateContent>
  <xr:revisionPtr revIDLastSave="0" documentId="13_ncr:1_{C1B9E078-C482-4952-BF05-E68722564C5F}" xr6:coauthVersionLast="46" xr6:coauthVersionMax="47" xr10:uidLastSave="{00000000-0000-0000-0000-000000000000}"/>
  <bookViews>
    <workbookView xWindow="-110" yWindow="-110" windowWidth="29020" windowHeight="1582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1">'OTJT breakdown &amp; Pie chart'!$A$1:$J$42</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2" l="1"/>
  <c r="B8" i="14"/>
  <c r="C8" i="14"/>
  <c r="D8" i="14"/>
  <c r="E8" i="14"/>
  <c r="F8" i="14"/>
  <c r="G8" i="14"/>
  <c r="B9" i="14"/>
  <c r="C9" i="14"/>
  <c r="D9" i="14"/>
  <c r="E9" i="14"/>
  <c r="F9" i="14"/>
  <c r="G9" i="14"/>
  <c r="B10" i="14"/>
  <c r="C10" i="14"/>
  <c r="D10" i="14"/>
  <c r="E10" i="14"/>
  <c r="F10" i="14"/>
  <c r="G10" i="14"/>
  <c r="B11" i="14"/>
  <c r="C11" i="14"/>
  <c r="D11" i="14"/>
  <c r="E11" i="14"/>
  <c r="F11" i="14"/>
  <c r="G11" i="14"/>
  <c r="B3" i="14"/>
  <c r="B2" i="14"/>
  <c r="B1" i="14"/>
  <c r="F2" i="10"/>
  <c r="F1" i="10"/>
  <c r="G7" i="14"/>
  <c r="G13" i="14"/>
  <c r="G14" i="14"/>
  <c r="G15" i="14"/>
  <c r="G16" i="14"/>
  <c r="G17" i="14"/>
  <c r="G18" i="14"/>
  <c r="G20" i="14"/>
  <c r="G21" i="14"/>
  <c r="G22" i="14"/>
  <c r="G23" i="14"/>
  <c r="G24" i="14"/>
  <c r="G26" i="14"/>
  <c r="G27" i="14"/>
  <c r="G6" i="14"/>
  <c r="F7" i="14"/>
  <c r="F13" i="14"/>
  <c r="F14" i="14"/>
  <c r="F15" i="14"/>
  <c r="F16" i="14"/>
  <c r="F17" i="14"/>
  <c r="F18" i="14"/>
  <c r="F20" i="14"/>
  <c r="F21" i="14"/>
  <c r="F22" i="14"/>
  <c r="F23" i="14"/>
  <c r="F24" i="14"/>
  <c r="F26" i="14"/>
  <c r="F27" i="14"/>
  <c r="F6" i="14"/>
  <c r="C7" i="14"/>
  <c r="D7" i="14"/>
  <c r="C13" i="14"/>
  <c r="D13" i="14"/>
  <c r="C14" i="14"/>
  <c r="D14" i="14"/>
  <c r="C15" i="14"/>
  <c r="D15" i="14"/>
  <c r="C16" i="14"/>
  <c r="D16" i="14"/>
  <c r="C17" i="14"/>
  <c r="D17" i="14"/>
  <c r="C18" i="14"/>
  <c r="D18" i="14"/>
  <c r="C20" i="14"/>
  <c r="D20" i="14"/>
  <c r="C21" i="14"/>
  <c r="D21" i="14"/>
  <c r="C22" i="14"/>
  <c r="D22" i="14"/>
  <c r="C23" i="14"/>
  <c r="D23" i="14"/>
  <c r="C24" i="14"/>
  <c r="D24" i="14"/>
  <c r="C26" i="14"/>
  <c r="D26" i="14"/>
  <c r="C27" i="14"/>
  <c r="D27" i="14"/>
  <c r="D6" i="14"/>
  <c r="C6" i="14"/>
  <c r="E7" i="14"/>
  <c r="E13" i="14"/>
  <c r="E14" i="14"/>
  <c r="E15" i="14"/>
  <c r="E16" i="14"/>
  <c r="E17" i="14"/>
  <c r="E18" i="14"/>
  <c r="E20" i="14"/>
  <c r="E21" i="14"/>
  <c r="E22" i="14"/>
  <c r="E23" i="14"/>
  <c r="E24" i="14"/>
  <c r="E26" i="14"/>
  <c r="E27" i="14"/>
  <c r="E6" i="14"/>
  <c r="B7" i="14"/>
  <c r="B13" i="14"/>
  <c r="B14" i="14"/>
  <c r="B15" i="14"/>
  <c r="B16" i="14"/>
  <c r="B17" i="14"/>
  <c r="B18" i="14"/>
  <c r="B20" i="14"/>
  <c r="B21" i="14"/>
  <c r="B22" i="14"/>
  <c r="B23" i="14"/>
  <c r="B24" i="14"/>
  <c r="B26" i="14"/>
  <c r="B27" i="14"/>
  <c r="B6" i="14"/>
  <c r="Q29" i="12"/>
  <c r="I9" i="10" s="1"/>
  <c r="M9" i="10" s="1"/>
  <c r="L12" i="10"/>
  <c r="L11" i="10"/>
  <c r="L10" i="10"/>
  <c r="L9" i="10"/>
  <c r="L8" i="10"/>
  <c r="L3" i="10"/>
  <c r="L4" i="10"/>
  <c r="L5" i="10"/>
  <c r="L6" i="10"/>
  <c r="L7" i="10"/>
  <c r="L2" i="10"/>
  <c r="H29" i="12"/>
  <c r="F5" i="10" s="1"/>
  <c r="K29" i="12"/>
  <c r="F9" i="10" s="1"/>
  <c r="M3" i="10" s="1"/>
  <c r="L29" i="12"/>
  <c r="F10" i="10" s="1"/>
  <c r="M4" i="10" s="1"/>
  <c r="M29" i="12"/>
  <c r="F11" i="10" s="1"/>
  <c r="M5" i="10" s="1"/>
  <c r="N29" i="12"/>
  <c r="F12" i="10" s="1"/>
  <c r="M6" i="10" s="1"/>
  <c r="O29" i="12"/>
  <c r="F13" i="10" s="1"/>
  <c r="P29" i="12"/>
  <c r="I8" i="10" s="1"/>
  <c r="R29" i="12"/>
  <c r="I11" i="10" s="1"/>
  <c r="M10" i="10" s="1"/>
  <c r="J29" i="12"/>
  <c r="F8" i="10" s="1"/>
  <c r="M2" i="10" s="1"/>
  <c r="M8" i="10" l="1"/>
  <c r="M7" i="10"/>
  <c r="I28" i="12"/>
  <c r="T28" i="12" s="1"/>
  <c r="I27" i="12"/>
  <c r="S27" i="12" s="1"/>
  <c r="I26" i="12"/>
  <c r="S26" i="12" s="1"/>
  <c r="I25" i="12"/>
  <c r="S25" i="12" s="1"/>
  <c r="I24" i="12"/>
  <c r="T24" i="12" s="1"/>
  <c r="I21" i="12"/>
  <c r="T21" i="12" s="1"/>
  <c r="I20" i="12"/>
  <c r="S20" i="12" s="1"/>
  <c r="I22" i="12"/>
  <c r="I19" i="12"/>
  <c r="I18" i="12"/>
  <c r="I17" i="12"/>
  <c r="I29" i="12" l="1"/>
  <c r="S28" i="12"/>
  <c r="T25" i="12"/>
  <c r="T27" i="12"/>
  <c r="T26" i="12"/>
  <c r="T20" i="12"/>
  <c r="S21" i="12"/>
  <c r="S24" i="12"/>
  <c r="T17" i="12"/>
  <c r="S17" i="12"/>
  <c r="T18" i="12"/>
  <c r="S18" i="12"/>
  <c r="T19" i="12"/>
  <c r="S19" i="12"/>
  <c r="T22" i="12"/>
  <c r="S22" i="12"/>
  <c r="T29" i="12" l="1"/>
  <c r="I13" i="10" s="1"/>
  <c r="M12" i="10" s="1"/>
  <c r="S29" i="12"/>
  <c r="I12" i="10" s="1"/>
  <c r="M11" i="10" s="1"/>
  <c r="I11" i="12"/>
  <c r="F4" i="10" s="1"/>
  <c r="F6" i="10" s="1"/>
</calcChain>
</file>

<file path=xl/sharedStrings.xml><?xml version="1.0" encoding="utf-8"?>
<sst xmlns="http://schemas.openxmlformats.org/spreadsheetml/2006/main" count="126" uniqueCount="104">
  <si>
    <t>Apprenticeship Training Plan for:</t>
  </si>
  <si>
    <t>Product Design and Development Engineer</t>
  </si>
  <si>
    <t>https://www.instituteforapprenticeships.org/apprenticeship-standards/product-design-and-development-engineer-degree/</t>
  </si>
  <si>
    <t>https://www.instituteforapprenticeships.org/media/1726/l6-pdd-epa-final-pdf-version-28th-mar-18.pdf</t>
  </si>
  <si>
    <t>Level of Delivery and EPA</t>
  </si>
  <si>
    <t>Colour coding key for Mapping Modules to the KSBs</t>
  </si>
  <si>
    <t>Mandatory Components:</t>
  </si>
  <si>
    <t>BEng (Hons) Mechanical Engineering Apprenticeship - New</t>
  </si>
  <si>
    <t>The course will deliver against the Product Design and Development Engineer standard. The apprenticeship includes a combination of work-based learning modules and specialist education, which leads to a BEng (Honours) Mechanical Engineering Technology. The apprenticeship is usually delivered over 3.5 years.
The programme is delivered on a part-time day release basis and combines work-based learning with academic study — so your staff will be able to apply their knowledge directly to your organisation, generating return on investment from the start, and growing in value as they progress.
The end-point assessment is the final stage of the apprenticeship and checks if the employee meets the apprenticeship standard and is ready to join the profession with full occupational competence.</t>
  </si>
  <si>
    <t>Strong Direct Relationship</t>
  </si>
  <si>
    <t>Definite but lesser focus</t>
  </si>
  <si>
    <t>Relevant but more contextual learning</t>
  </si>
  <si>
    <t>Duration of practical programme (months)</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</si>
  <si>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</si>
  <si>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</si>
  <si>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</si>
  <si>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</si>
  <si>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</si>
  <si>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</si>
  <si>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</si>
  <si>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</si>
  <si>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</si>
  <si>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</si>
  <si>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</si>
  <si>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</si>
  <si>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</si>
  <si>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</si>
  <si>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</si>
  <si>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</si>
  <si>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</si>
  <si>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Laboratory session</t>
  </si>
  <si>
    <t>Drop-in sessions (optional)</t>
  </si>
  <si>
    <t>Work Based Project / Applied Learning in workplace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</si>
  <si>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</si>
  <si>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</si>
  <si>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</si>
  <si>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K1 Mathematics and science for engineers</t>
  </si>
  <si>
    <t xml:space="preserve">K2 Materials and manufacture </t>
  </si>
  <si>
    <t>K3 Mechanical, Electrical and Electronic principles and applications.</t>
  </si>
  <si>
    <t>K4 Statics and dynamics</t>
  </si>
  <si>
    <t>K5 How to undertake and apply business-led projects</t>
  </si>
  <si>
    <t>K6 Engineering operations and business management</t>
  </si>
  <si>
    <t>K7 Applying advanced technology techniques</t>
  </si>
  <si>
    <t>S1 Comply with statutory and organisational safety requirements and demonstrate a responsible and disciplined approach to risk mitigation, avoidance and management.</t>
  </si>
  <si>
    <t>S2 Effectively use, interpret and evaluate a range of engineering data sources and documentation</t>
  </si>
  <si>
    <t>S3 Organise work efficiently and effectively by managing engineering resources when completing tasks</t>
  </si>
  <si>
    <t>S4 Use computer software packages to assist with engineering activities</t>
  </si>
  <si>
    <t>S5 Carry out Project Management activities</t>
  </si>
  <si>
    <t>S6 Establish design briefs, presenting and discussing technical proposals</t>
  </si>
  <si>
    <t>S7 Manage and control product design changes</t>
  </si>
  <si>
    <t>S8 Support team feasibility design reviews</t>
  </si>
  <si>
    <t>S9 Demonstrate technical and commercial management by planning and managing tasks &amp; resources</t>
  </si>
  <si>
    <r>
      <t xml:space="preserve">B1 </t>
    </r>
    <r>
      <rPr>
        <b/>
        <sz val="11"/>
        <color theme="1"/>
        <rFont val="Calibri"/>
        <family val="2"/>
        <scheme val="minor"/>
      </rPr>
      <t>Safety mindset</t>
    </r>
    <r>
      <rPr>
        <sz val="11"/>
        <color theme="1"/>
        <rFont val="Calibri"/>
        <family val="2"/>
        <scheme val="minor"/>
      </rPr>
      <t>: The importance of complying with statutory and organisational health, safety and risk management requirements and the implications if these are not adhered to</t>
    </r>
  </si>
  <si>
    <r>
      <t xml:space="preserve">B2 </t>
    </r>
    <r>
      <rPr>
        <b/>
        <sz val="11"/>
        <color theme="1"/>
        <rFont val="Calibri"/>
        <family val="2"/>
        <scheme val="minor"/>
      </rPr>
      <t>Strong work ethic</t>
    </r>
    <r>
      <rPr>
        <sz val="11"/>
        <color theme="1"/>
        <rFont val="Calibri"/>
        <family val="2"/>
        <scheme val="minor"/>
      </rPr>
      <t>: Has a positive attitude, motivated by engineering; dependable, ethical, responsible and reliable.</t>
    </r>
  </si>
  <si>
    <r>
      <t xml:space="preserve">B3 </t>
    </r>
    <r>
      <rPr>
        <b/>
        <sz val="11"/>
        <color theme="1"/>
        <rFont val="Calibri"/>
        <family val="2"/>
        <scheme val="minor"/>
      </rPr>
      <t>Logical approach</t>
    </r>
    <r>
      <rPr>
        <sz val="11"/>
        <color theme="1"/>
        <rFont val="Calibri"/>
        <family val="2"/>
        <scheme val="minor"/>
      </rPr>
      <t>: Able to structure a plan and develop activities following a logical thought process, but also able to quickly “think on feet” when working through them.</t>
    </r>
  </si>
  <si>
    <r>
      <t xml:space="preserve">B4 </t>
    </r>
    <r>
      <rPr>
        <b/>
        <sz val="11"/>
        <color theme="1"/>
        <rFont val="Calibri"/>
        <family val="2"/>
        <scheme val="minor"/>
      </rPr>
      <t>Problem solving orientation</t>
    </r>
    <r>
      <rPr>
        <sz val="11"/>
        <color theme="1"/>
        <rFont val="Calibri"/>
        <family val="2"/>
        <scheme val="minor"/>
      </rPr>
      <t>: Identifies issues quickly, enjoys solving complex problems and applies appropriate solutions. Has a strong desire to push to ensure the true root cause of any problem is found and a solution identified which prevents further recurrence.</t>
    </r>
  </si>
  <si>
    <r>
      <t xml:space="preserve">B5 </t>
    </r>
    <r>
      <rPr>
        <b/>
        <sz val="11"/>
        <color theme="1"/>
        <rFont val="Calibri"/>
        <family val="2"/>
        <scheme val="minor"/>
      </rPr>
      <t>Quality focus</t>
    </r>
    <r>
      <rPr>
        <sz val="11"/>
        <color theme="1"/>
        <rFont val="Calibri"/>
        <family val="2"/>
        <scheme val="minor"/>
      </rPr>
      <t>: Follows rules, procedures and principles in ensuring work completed is fit for purpose and pays attention to detail / error checks throughout activities.</t>
    </r>
  </si>
  <si>
    <r>
      <t xml:space="preserve">B6 </t>
    </r>
    <r>
      <rPr>
        <b/>
        <sz val="11"/>
        <color theme="1"/>
        <rFont val="Calibri"/>
        <family val="2"/>
        <scheme val="minor"/>
      </rPr>
      <t>Personal responsibility and resilience</t>
    </r>
    <r>
      <rPr>
        <sz val="11"/>
        <color theme="1"/>
        <rFont val="Calibri"/>
        <family val="2"/>
        <scheme val="minor"/>
      </rPr>
      <t>: Motivated to succeed accountable and persistent to complete task.</t>
    </r>
  </si>
  <si>
    <r>
      <t xml:space="preserve">B7 </t>
    </r>
    <r>
      <rPr>
        <b/>
        <sz val="11"/>
        <color theme="1"/>
        <rFont val="Calibri"/>
        <family val="2"/>
        <scheme val="minor"/>
      </rPr>
      <t>Clear communicator</t>
    </r>
    <r>
      <rPr>
        <sz val="11"/>
        <color theme="1"/>
        <rFont val="Calibri"/>
        <family val="2"/>
        <scheme val="minor"/>
      </rPr>
      <t>: Uses a variety of appropriate communication methods to give/receive information accurately, and in a timely and positive manner.</t>
    </r>
  </si>
  <si>
    <r>
      <t xml:space="preserve">B8 </t>
    </r>
    <r>
      <rPr>
        <b/>
        <sz val="11"/>
        <color theme="1"/>
        <rFont val="Calibri"/>
        <family val="2"/>
        <scheme val="minor"/>
      </rPr>
      <t>Team player</t>
    </r>
    <r>
      <rPr>
        <sz val="11"/>
        <color theme="1"/>
        <rFont val="Calibri"/>
        <family val="2"/>
        <scheme val="minor"/>
      </rPr>
      <t>: Not only plays own part but able to work and communicate clearly and effectively within a team and interacts/ helps others when required. In doing so applies these skills in a respectful professional manner.</t>
    </r>
  </si>
  <si>
    <r>
      <t xml:space="preserve">B9 </t>
    </r>
    <r>
      <rPr>
        <b/>
        <sz val="11"/>
        <color theme="1"/>
        <rFont val="Calibri"/>
        <family val="2"/>
        <scheme val="minor"/>
      </rPr>
      <t>Applies Lean Manufacturing Principles</t>
    </r>
    <r>
      <rPr>
        <sz val="11"/>
        <color theme="1"/>
        <rFont val="Calibri"/>
        <family val="2"/>
        <scheme val="minor"/>
      </rPr>
      <t>: Demonstrates continuous improvement in driving effectiveness and efficiency</t>
    </r>
  </si>
  <si>
    <r>
      <t xml:space="preserve">B10 </t>
    </r>
    <r>
      <rPr>
        <b/>
        <sz val="11"/>
        <color theme="1"/>
        <rFont val="Calibri"/>
        <family val="2"/>
        <scheme val="minor"/>
      </rPr>
      <t>Adaptability</t>
    </r>
    <r>
      <rPr>
        <sz val="11"/>
        <color theme="1"/>
        <rFont val="Calibri"/>
        <family val="2"/>
        <scheme val="minor"/>
      </rPr>
      <t>: Able to adjust to different conditions, technologies, situations and environments.</t>
    </r>
  </si>
  <si>
    <r>
      <t xml:space="preserve">B11 </t>
    </r>
    <r>
      <rPr>
        <b/>
        <sz val="11"/>
        <color theme="1"/>
        <rFont val="Calibri"/>
        <family val="2"/>
        <scheme val="minor"/>
      </rPr>
      <t>Self-Motivation</t>
    </r>
    <r>
      <rPr>
        <sz val="11"/>
        <color theme="1"/>
        <rFont val="Calibri"/>
        <family val="2"/>
        <scheme val="minor"/>
      </rPr>
      <t>: A ‘self-starter’, who always wants to give their best, sets themselves challenging targets, can make their own decisions.</t>
    </r>
  </si>
  <si>
    <r>
      <t xml:space="preserve">B12 </t>
    </r>
    <r>
      <rPr>
        <b/>
        <sz val="11"/>
        <color theme="1"/>
        <rFont val="Calibri"/>
        <family val="2"/>
        <scheme val="minor"/>
      </rPr>
      <t>Willingness to learn</t>
    </r>
    <r>
      <rPr>
        <sz val="11"/>
        <color theme="1"/>
        <rFont val="Calibri"/>
        <family val="2"/>
        <scheme val="minor"/>
      </rPr>
      <t>: Wants to drive their continuous professional development</t>
    </r>
  </si>
  <si>
    <r>
      <t>B13</t>
    </r>
    <r>
      <rPr>
        <b/>
        <sz val="11"/>
        <color theme="1"/>
        <rFont val="Calibri"/>
        <family val="2"/>
        <scheme val="minor"/>
      </rPr>
      <t xml:space="preserve"> Commitment</t>
    </r>
    <r>
      <rPr>
        <sz val="11"/>
        <color theme="1"/>
        <rFont val="Calibri"/>
        <family val="2"/>
        <scheme val="minor"/>
      </rPr>
      <t>: Able to commit to the beliefs, goals and standards of their own employer and to the wider industry and its professional standards.</t>
    </r>
  </si>
  <si>
    <t>BEFORE</t>
  </si>
  <si>
    <t>DURING</t>
  </si>
  <si>
    <t>AFTER</t>
  </si>
  <si>
    <t>Level 5</t>
  </si>
  <si>
    <t xml:space="preserve">Control and Automation </t>
  </si>
  <si>
    <t>Further detail for Level 5 will be released in due course</t>
  </si>
  <si>
    <t>Further detail for Level 5
will be released in due course</t>
  </si>
  <si>
    <t>Further detail for Level 5 
will be released in due course</t>
  </si>
  <si>
    <t>Statics and Dynamics</t>
  </si>
  <si>
    <t>Thermofluids for Apprentices</t>
  </si>
  <si>
    <t>Developing an Engineering Portfolio</t>
  </si>
  <si>
    <t>Engineering Business Management for Apprentices</t>
  </si>
  <si>
    <t>Applied Project for Apprentices</t>
  </si>
  <si>
    <t>Level 6</t>
  </si>
  <si>
    <t>Advances in Engineering</t>
  </si>
  <si>
    <t>Further detail for Level 6
will be released in due course</t>
  </si>
  <si>
    <t>Computational Analysis</t>
  </si>
  <si>
    <t>Design Evaluation for Apprentices</t>
  </si>
  <si>
    <t>Engineering Ops and Lean for Apprentices</t>
  </si>
  <si>
    <t>Engineering Project and Portfolio
(Gateway Module)</t>
  </si>
  <si>
    <t>EPA</t>
  </si>
  <si>
    <t>Gateway Period</t>
  </si>
  <si>
    <t>Independent End Point Assessment</t>
  </si>
  <si>
    <t>Key for Integrated Apprenticeships:</t>
  </si>
  <si>
    <t>Gateway Module is shaded blue</t>
  </si>
  <si>
    <t>Apprenticeship Standard:</t>
  </si>
  <si>
    <t>Data:</t>
  </si>
  <si>
    <t>Total Off The Job Training at full delivery:</t>
  </si>
  <si>
    <t xml:space="preserve">Recognised Prior Learning (RPL) </t>
  </si>
  <si>
    <t>Revised OTJT total after RPL deduction:</t>
  </si>
  <si>
    <t>Drop in Sessions</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</si>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</sst>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0"/>
      <color theme="1"/>
      <name val="Arial"/>
      <family val="2"/>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u/>
      <sz val="11"/>
      <color theme="10"/>
      <name val="Calibri"/>
      <family val="2"/>
      <scheme val="minor"/>
    </font>
    <font>
      <u/>
      <sz val="16"/>
      <color theme="10"/>
      <name val="Calibri"/>
      <family val="2"/>
      <scheme val="minor"/>
    </font>
    <font>
      <sz val="14"/>
      <color rgb="FFFF0000"/>
      <name val="Calibri"/>
      <family val="2"/>
      <scheme val="minor"/>
    </font>
    <font>
      <sz val="14"/>
      <name val="Calibri"/>
      <family val="2"/>
      <scheme val="minor"/>
    </font>
    <font>
      <u/>
      <sz val="12"/>
      <color theme="10"/>
      <name val="Calibri"/>
      <family val="2"/>
      <scheme val="minor"/>
    </font>
    <font>
      <b/>
      <sz val="11"/>
      <color rgb="FFFFFFFF"/>
      <name val="Calibri"/>
      <family val="2"/>
      <scheme val="minor"/>
    </font>
    <font>
      <b/>
      <i/>
      <sz val="11"/>
      <color rgb="FFFFFFFF"/>
      <name val="Calibri"/>
      <family val="2"/>
      <scheme val="minor"/>
    </font>
    <font>
      <sz val="12"/>
      <color rgb="FF000000"/>
      <name val="Calibri"/>
      <family val="2"/>
    </font>
  </fonts>
  <fills count="18">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
      <patternFill patternType="solid">
        <fgColor rgb="FF595959"/>
        <bgColor indexed="64"/>
      </patternFill>
    </fill>
    <fill>
      <patternFill patternType="solid">
        <fgColor rgb="FFFFFFFF"/>
        <bgColor rgb="FF000000"/>
      </patternFill>
    </fill>
  </fills>
  <borders count="6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style="medium">
        <color indexed="64"/>
      </right>
      <top style="thin">
        <color indexed="64"/>
      </top>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s>
  <cellStyleXfs count="2">
    <xf numFmtId="0" fontId="0" fillId="0" borderId="0"/>
    <xf numFmtId="0" fontId="24" fillId="0" borderId="0" applyNumberFormat="0" applyFill="0" applyBorder="0" applyAlignment="0" applyProtection="0"/>
  </cellStyleXfs>
  <cellXfs count="163">
    <xf numFmtId="0" fontId="0" fillId="0" borderId="0" xfId="0"/>
    <xf numFmtId="0" fontId="4" fillId="0" borderId="0" xfId="0" applyFont="1"/>
    <xf numFmtId="0" fontId="6" fillId="0" borderId="0" xfId="0" applyFont="1"/>
    <xf numFmtId="0" fontId="6" fillId="0" borderId="7" xfId="0" applyFont="1" applyBorder="1"/>
    <xf numFmtId="0" fontId="6" fillId="0" borderId="19" xfId="0" applyFont="1" applyBorder="1"/>
    <xf numFmtId="0" fontId="0" fillId="5" borderId="0" xfId="0" applyFill="1"/>
    <xf numFmtId="0" fontId="6" fillId="5" borderId="0" xfId="0" applyFont="1" applyFill="1"/>
    <xf numFmtId="0" fontId="4" fillId="5" borderId="0" xfId="0" applyFont="1" applyFill="1"/>
    <xf numFmtId="0" fontId="0" fillId="3" borderId="0" xfId="0" applyFill="1" applyAlignment="1">
      <alignment wrapText="1"/>
    </xf>
    <xf numFmtId="0" fontId="0" fillId="8" borderId="20" xfId="0" applyFill="1" applyBorder="1"/>
    <xf numFmtId="0" fontId="0" fillId="8" borderId="21" xfId="0" applyFill="1" applyBorder="1"/>
    <xf numFmtId="0" fontId="6" fillId="8" borderId="17" xfId="0" applyFont="1" applyFill="1" applyBorder="1"/>
    <xf numFmtId="0" fontId="6" fillId="8" borderId="18" xfId="0" applyFont="1" applyFill="1" applyBorder="1"/>
    <xf numFmtId="0" fontId="0" fillId="8" borderId="23" xfId="0" applyFill="1" applyBorder="1" applyAlignment="1">
      <alignment vertical="center"/>
    </xf>
    <xf numFmtId="0" fontId="2" fillId="5" borderId="0" xfId="0" applyFont="1" applyFill="1"/>
    <xf numFmtId="0" fontId="3" fillId="5" borderId="0" xfId="0" applyFont="1" applyFill="1"/>
    <xf numFmtId="0" fontId="3" fillId="5" borderId="0" xfId="0" applyFont="1" applyFill="1" applyAlignment="1">
      <alignment horizontal="left"/>
    </xf>
    <xf numFmtId="0" fontId="0" fillId="8" borderId="26" xfId="0" applyFill="1" applyBorder="1"/>
    <xf numFmtId="0" fontId="8" fillId="8" borderId="29" xfId="0" applyFont="1" applyFill="1" applyBorder="1" applyAlignment="1">
      <alignment horizontal="center" vertical="center"/>
    </xf>
    <xf numFmtId="0" fontId="0" fillId="2" borderId="23" xfId="0" applyFill="1" applyBorder="1" applyAlignment="1">
      <alignment horizontal="center" vertical="center" wrapText="1"/>
    </xf>
    <xf numFmtId="164" fontId="0" fillId="2" borderId="23" xfId="0" applyNumberFormat="1" applyFill="1" applyBorder="1" applyAlignment="1">
      <alignment horizontal="center" vertical="center"/>
    </xf>
    <xf numFmtId="164" fontId="0" fillId="8" borderId="23" xfId="0" applyNumberFormat="1" applyFill="1" applyBorder="1" applyAlignment="1">
      <alignment vertical="center"/>
    </xf>
    <xf numFmtId="0" fontId="0" fillId="8" borderId="22" xfId="0" applyFill="1" applyBorder="1" applyAlignment="1">
      <alignment vertical="center" wrapText="1"/>
    </xf>
    <xf numFmtId="0" fontId="0" fillId="8" borderId="27" xfId="0" applyFill="1" applyBorder="1" applyAlignment="1">
      <alignment vertical="center" wrapText="1"/>
    </xf>
    <xf numFmtId="0" fontId="10" fillId="9" borderId="27" xfId="0" applyFont="1" applyFill="1" applyBorder="1" applyAlignment="1">
      <alignment horizontal="center" vertical="center" wrapText="1"/>
    </xf>
    <xf numFmtId="0" fontId="0" fillId="8" borderId="27" xfId="0" applyFill="1" applyBorder="1" applyAlignment="1">
      <alignment horizontal="center" vertical="center" wrapText="1"/>
    </xf>
    <xf numFmtId="0" fontId="9" fillId="10" borderId="22" xfId="0" applyFont="1" applyFill="1" applyBorder="1" applyAlignment="1">
      <alignment vertical="center" wrapText="1"/>
    </xf>
    <xf numFmtId="0" fontId="11" fillId="3" borderId="27" xfId="0" applyFont="1" applyFill="1" applyBorder="1" applyAlignment="1">
      <alignment vertical="center" wrapText="1"/>
    </xf>
    <xf numFmtId="0" fontId="12" fillId="3" borderId="23" xfId="0" applyFont="1" applyFill="1" applyBorder="1" applyAlignment="1">
      <alignment vertical="center"/>
    </xf>
    <xf numFmtId="0" fontId="11" fillId="3" borderId="28" xfId="0" applyFont="1" applyFill="1" applyBorder="1" applyAlignment="1">
      <alignment vertical="center" wrapText="1"/>
    </xf>
    <xf numFmtId="0" fontId="12" fillId="3" borderId="25" xfId="0" applyFont="1" applyFill="1" applyBorder="1" applyAlignment="1">
      <alignment vertical="center"/>
    </xf>
    <xf numFmtId="0" fontId="6" fillId="8" borderId="31" xfId="0" applyFont="1" applyFill="1" applyBorder="1"/>
    <xf numFmtId="0" fontId="3" fillId="2" borderId="30" xfId="0" applyFont="1" applyFill="1" applyBorder="1" applyAlignment="1">
      <alignment horizontal="center" textRotation="90" wrapText="1"/>
    </xf>
    <xf numFmtId="164" fontId="0" fillId="2" borderId="23" xfId="0" applyNumberFormat="1" applyFill="1" applyBorder="1" applyAlignment="1">
      <alignment horizontal="center" vertical="center" wrapText="1"/>
    </xf>
    <xf numFmtId="0" fontId="4" fillId="5" borderId="0" xfId="0" applyFont="1" applyFill="1" applyAlignment="1">
      <alignment horizontal="left"/>
    </xf>
    <xf numFmtId="0" fontId="8" fillId="8" borderId="29" xfId="0" applyFont="1" applyFill="1" applyBorder="1" applyAlignment="1">
      <alignment horizontal="center" vertical="center" wrapText="1"/>
    </xf>
    <xf numFmtId="0" fontId="15" fillId="2" borderId="30" xfId="0" applyFont="1" applyFill="1" applyBorder="1" applyAlignment="1">
      <alignment horizontal="center" textRotation="90" wrapText="1"/>
    </xf>
    <xf numFmtId="0" fontId="16" fillId="8" borderId="29" xfId="0" applyFont="1" applyFill="1" applyBorder="1" applyAlignment="1">
      <alignment horizontal="center" vertical="center" wrapText="1"/>
    </xf>
    <xf numFmtId="0" fontId="3" fillId="11" borderId="30" xfId="0" applyFont="1" applyFill="1" applyBorder="1" applyAlignment="1">
      <alignment horizontal="center" textRotation="90" wrapText="1"/>
    </xf>
    <xf numFmtId="0" fontId="3" fillId="5" borderId="0" xfId="0" applyFont="1" applyFill="1" applyAlignment="1">
      <alignment horizontal="right"/>
    </xf>
    <xf numFmtId="0" fontId="18" fillId="3" borderId="22" xfId="0" applyFont="1" applyFill="1" applyBorder="1" applyAlignment="1">
      <alignment vertical="center" wrapText="1"/>
    </xf>
    <xf numFmtId="0" fontId="18" fillId="3" borderId="24" xfId="0" applyFont="1" applyFill="1" applyBorder="1" applyAlignment="1">
      <alignment vertical="center" wrapText="1"/>
    </xf>
    <xf numFmtId="0" fontId="3" fillId="5" borderId="0" xfId="0" applyFont="1" applyFill="1" applyAlignment="1">
      <alignment horizontal="left" indent="1"/>
    </xf>
    <xf numFmtId="0" fontId="16" fillId="8" borderId="3" xfId="0" applyFont="1" applyFill="1" applyBorder="1" applyAlignment="1">
      <alignment horizontal="center" vertical="center" wrapText="1"/>
    </xf>
    <xf numFmtId="164" fontId="0" fillId="2" borderId="33" xfId="0" applyNumberFormat="1" applyFill="1" applyBorder="1" applyAlignment="1">
      <alignment horizontal="center" vertical="center" wrapText="1"/>
    </xf>
    <xf numFmtId="0" fontId="0" fillId="8" borderId="33" xfId="0" applyFill="1" applyBorder="1" applyAlignment="1">
      <alignment vertical="center"/>
    </xf>
    <xf numFmtId="0" fontId="12" fillId="3" borderId="33" xfId="0" applyFont="1" applyFill="1" applyBorder="1" applyAlignment="1">
      <alignment vertical="center"/>
    </xf>
    <xf numFmtId="0" fontId="12" fillId="3" borderId="34" xfId="0" applyFont="1" applyFill="1" applyBorder="1" applyAlignment="1">
      <alignment vertical="center"/>
    </xf>
    <xf numFmtId="0" fontId="6" fillId="8" borderId="35" xfId="0" applyFont="1" applyFill="1" applyBorder="1"/>
    <xf numFmtId="0" fontId="6" fillId="0" borderId="36" xfId="0" applyFont="1" applyBorder="1"/>
    <xf numFmtId="0" fontId="6" fillId="0" borderId="37" xfId="0" applyFont="1" applyBorder="1"/>
    <xf numFmtId="0" fontId="0" fillId="0" borderId="39" xfId="0" applyBorder="1"/>
    <xf numFmtId="0" fontId="0" fillId="0" borderId="40" xfId="0" applyBorder="1"/>
    <xf numFmtId="0" fontId="0" fillId="0" borderId="41" xfId="0" applyBorder="1"/>
    <xf numFmtId="0" fontId="14" fillId="11" borderId="39" xfId="0" applyFont="1" applyFill="1" applyBorder="1" applyAlignment="1">
      <alignment vertical="center" wrapText="1"/>
    </xf>
    <xf numFmtId="0" fontId="14" fillId="11" borderId="40" xfId="0" applyFont="1" applyFill="1" applyBorder="1" applyAlignment="1">
      <alignment vertical="center" wrapText="1"/>
    </xf>
    <xf numFmtId="0" fontId="14" fillId="11" borderId="41" xfId="0" applyFont="1" applyFill="1" applyBorder="1" applyAlignment="1">
      <alignment vertical="center" wrapText="1"/>
    </xf>
    <xf numFmtId="0" fontId="14" fillId="11" borderId="42" xfId="0" applyFont="1" applyFill="1" applyBorder="1" applyAlignment="1">
      <alignment vertical="center" wrapText="1"/>
    </xf>
    <xf numFmtId="0" fontId="14" fillId="11" borderId="43" xfId="0" applyFont="1" applyFill="1" applyBorder="1" applyAlignment="1">
      <alignment vertical="center" wrapText="1"/>
    </xf>
    <xf numFmtId="0" fontId="14" fillId="11" borderId="44" xfId="0" applyFont="1" applyFill="1" applyBorder="1" applyAlignment="1">
      <alignment vertical="center" wrapText="1"/>
    </xf>
    <xf numFmtId="0" fontId="14" fillId="11" borderId="45" xfId="0" applyFont="1" applyFill="1" applyBorder="1" applyAlignment="1">
      <alignment vertical="center" wrapText="1"/>
    </xf>
    <xf numFmtId="0" fontId="14" fillId="11" borderId="46" xfId="0" applyFont="1" applyFill="1" applyBorder="1" applyAlignment="1">
      <alignment vertical="center" wrapText="1"/>
    </xf>
    <xf numFmtId="0" fontId="14" fillId="11" borderId="47" xfId="0" applyFont="1" applyFill="1" applyBorder="1" applyAlignment="1">
      <alignment vertical="center" wrapText="1"/>
    </xf>
    <xf numFmtId="0" fontId="14" fillId="11" borderId="48" xfId="0" applyFont="1" applyFill="1" applyBorder="1" applyAlignment="1">
      <alignment vertical="center" wrapText="1"/>
    </xf>
    <xf numFmtId="0" fontId="14" fillId="11" borderId="49" xfId="0" applyFont="1" applyFill="1" applyBorder="1" applyAlignment="1">
      <alignment vertical="center" wrapText="1"/>
    </xf>
    <xf numFmtId="0" fontId="14" fillId="11" borderId="50" xfId="0" applyFont="1" applyFill="1" applyBorder="1" applyAlignment="1">
      <alignment vertical="center" wrapText="1"/>
    </xf>
    <xf numFmtId="0" fontId="19" fillId="8" borderId="38" xfId="0" applyFont="1" applyFill="1" applyBorder="1" applyAlignment="1">
      <alignment horizontal="center" vertical="center" wrapText="1"/>
    </xf>
    <xf numFmtId="0" fontId="19" fillId="8" borderId="6" xfId="0" applyFont="1" applyFill="1" applyBorder="1" applyAlignment="1">
      <alignment horizontal="center" vertical="center"/>
    </xf>
    <xf numFmtId="0" fontId="6" fillId="12" borderId="35" xfId="0" applyFont="1" applyFill="1" applyBorder="1"/>
    <xf numFmtId="0" fontId="6" fillId="12" borderId="31" xfId="0" applyFont="1" applyFill="1" applyBorder="1"/>
    <xf numFmtId="0" fontId="19" fillId="8" borderId="6" xfId="0" applyFont="1" applyFill="1" applyBorder="1" applyAlignment="1">
      <alignment horizontal="center" vertical="center" wrapText="1"/>
    </xf>
    <xf numFmtId="0" fontId="19" fillId="8" borderId="1" xfId="0" applyFont="1" applyFill="1" applyBorder="1" applyAlignment="1">
      <alignment horizontal="center" vertical="center"/>
    </xf>
    <xf numFmtId="0" fontId="20" fillId="9" borderId="27" xfId="0" applyFont="1" applyFill="1" applyBorder="1" applyAlignment="1">
      <alignment horizontal="center" vertical="center" wrapText="1"/>
    </xf>
    <xf numFmtId="0" fontId="21" fillId="2" borderId="30" xfId="0" applyFont="1" applyFill="1" applyBorder="1" applyAlignment="1">
      <alignment horizontal="center" vertical="center"/>
    </xf>
    <xf numFmtId="0" fontId="0" fillId="5" borderId="30" xfId="0" applyFill="1" applyBorder="1" applyAlignment="1">
      <alignment horizontal="right"/>
    </xf>
    <xf numFmtId="0" fontId="0" fillId="5" borderId="0" xfId="0" applyFill="1" applyAlignment="1">
      <alignment horizontal="left"/>
    </xf>
    <xf numFmtId="0" fontId="0" fillId="12" borderId="0" xfId="0" applyFill="1"/>
    <xf numFmtId="0" fontId="0" fillId="5" borderId="30" xfId="0" applyFill="1" applyBorder="1" applyAlignment="1">
      <alignment horizontal="right" vertical="center"/>
    </xf>
    <xf numFmtId="0" fontId="0" fillId="13" borderId="0" xfId="0" applyFill="1"/>
    <xf numFmtId="0" fontId="22" fillId="13" borderId="0" xfId="0" applyFont="1" applyFill="1" applyAlignment="1">
      <alignment horizontal="center" vertical="center" wrapText="1"/>
    </xf>
    <xf numFmtId="0" fontId="0" fillId="5" borderId="0" xfId="0" applyFill="1" applyAlignment="1">
      <alignment vertical="center"/>
    </xf>
    <xf numFmtId="0" fontId="0" fillId="0" borderId="0" xfId="0" applyAlignment="1">
      <alignment vertical="center"/>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14" borderId="54" xfId="0" applyFill="1" applyBorder="1" applyAlignment="1">
      <alignment horizontal="center" vertical="center" wrapText="1"/>
    </xf>
    <xf numFmtId="0" fontId="0" fillId="0" borderId="57" xfId="0" applyBorder="1" applyAlignment="1">
      <alignment horizontal="center" vertical="center" wrapText="1"/>
    </xf>
    <xf numFmtId="0" fontId="0" fillId="0" borderId="51" xfId="0" applyBorder="1" applyAlignment="1">
      <alignment horizontal="left" vertical="center" wrapText="1" indent="1"/>
    </xf>
    <xf numFmtId="0" fontId="0" fillId="0" borderId="52" xfId="0" applyBorder="1" applyAlignment="1">
      <alignment horizontal="left" vertical="center" wrapText="1" indent="1"/>
    </xf>
    <xf numFmtId="0" fontId="0" fillId="0" borderId="53" xfId="0" applyBorder="1" applyAlignment="1">
      <alignment horizontal="left" vertical="center" wrapText="1" indent="1"/>
    </xf>
    <xf numFmtId="0" fontId="0" fillId="0" borderId="54" xfId="0" applyBorder="1" applyAlignment="1">
      <alignment horizontal="left" vertical="center" wrapText="1" indent="1"/>
    </xf>
    <xf numFmtId="0" fontId="0" fillId="0" borderId="55" xfId="0" applyBorder="1" applyAlignment="1">
      <alignment horizontal="left" vertical="center" wrapText="1" indent="1"/>
    </xf>
    <xf numFmtId="0" fontId="0" fillId="14" borderId="53" xfId="0" applyFill="1" applyBorder="1" applyAlignment="1">
      <alignment horizontal="left" vertical="center" wrapText="1" indent="1"/>
    </xf>
    <xf numFmtId="0" fontId="0" fillId="14" borderId="54" xfId="0" applyFill="1" applyBorder="1" applyAlignment="1">
      <alignment horizontal="left" vertical="center" wrapText="1" indent="1"/>
    </xf>
    <xf numFmtId="0" fontId="0" fillId="14" borderId="55" xfId="0" applyFill="1" applyBorder="1" applyAlignment="1">
      <alignment horizontal="left" vertical="center" wrapText="1" inden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2" fillId="15" borderId="0" xfId="0" applyFont="1" applyFill="1"/>
    <xf numFmtId="0" fontId="4" fillId="15" borderId="0" xfId="0" applyFont="1" applyFill="1"/>
    <xf numFmtId="0" fontId="3" fillId="15" borderId="0" xfId="0" applyFont="1" applyFill="1"/>
    <xf numFmtId="0" fontId="21" fillId="15" borderId="0" xfId="0" applyFont="1" applyFill="1"/>
    <xf numFmtId="0" fontId="3" fillId="15" borderId="0" xfId="0" applyFont="1" applyFill="1" applyAlignment="1">
      <alignment horizontal="left"/>
    </xf>
    <xf numFmtId="0" fontId="6" fillId="15" borderId="0" xfId="0" applyFont="1" applyFill="1"/>
    <xf numFmtId="0" fontId="3" fillId="5" borderId="30" xfId="0" applyFont="1" applyFill="1" applyBorder="1" applyAlignment="1">
      <alignment horizontal="center" textRotation="90" wrapText="1"/>
    </xf>
    <xf numFmtId="0" fontId="0" fillId="6" borderId="30" xfId="0" applyFill="1" applyBorder="1" applyAlignment="1">
      <alignment vertical="center" wrapText="1"/>
    </xf>
    <xf numFmtId="0" fontId="0" fillId="0" borderId="30" xfId="0" applyBorder="1" applyAlignment="1">
      <alignment horizontal="center" vertical="center" wrapText="1"/>
    </xf>
    <xf numFmtId="0" fontId="0" fillId="7" borderId="30" xfId="0" applyFill="1" applyBorder="1" applyAlignment="1">
      <alignment horizontal="center" vertical="center" wrapText="1"/>
    </xf>
    <xf numFmtId="0" fontId="0" fillId="4" borderId="30" xfId="0" applyFill="1" applyBorder="1" applyAlignment="1">
      <alignment horizontal="center" vertical="center" wrapText="1"/>
    </xf>
    <xf numFmtId="0" fontId="13" fillId="7" borderId="38" xfId="0" applyFont="1" applyFill="1" applyBorder="1" applyAlignment="1">
      <alignment wrapText="1"/>
    </xf>
    <xf numFmtId="0" fontId="0" fillId="6" borderId="30" xfId="0" applyFill="1" applyBorder="1" applyAlignment="1">
      <alignment horizontal="center" vertical="center" wrapText="1"/>
    </xf>
    <xf numFmtId="0" fontId="13" fillId="6" borderId="38" xfId="0" applyFont="1" applyFill="1" applyBorder="1" applyAlignment="1">
      <alignment wrapText="1"/>
    </xf>
    <xf numFmtId="0" fontId="13" fillId="0" borderId="38" xfId="0" applyFont="1" applyBorder="1" applyAlignment="1">
      <alignment wrapText="1"/>
    </xf>
    <xf numFmtId="0" fontId="13" fillId="4" borderId="38" xfId="0" applyFont="1" applyFill="1" applyBorder="1" applyAlignment="1">
      <alignment wrapText="1"/>
    </xf>
    <xf numFmtId="0" fontId="13" fillId="6" borderId="38" xfId="0" applyFont="1" applyFill="1" applyBorder="1" applyAlignment="1">
      <alignment horizontal="center" wrapText="1"/>
    </xf>
    <xf numFmtId="0" fontId="0" fillId="4" borderId="0" xfId="0" applyFill="1" applyAlignment="1">
      <alignment horizontal="center" vertical="center" wrapText="1"/>
    </xf>
    <xf numFmtId="0" fontId="0" fillId="4" borderId="30" xfId="0" applyFill="1" applyBorder="1" applyAlignment="1">
      <alignment vertical="center" wrapText="1"/>
    </xf>
    <xf numFmtId="0" fontId="13" fillId="4" borderId="62" xfId="0" applyFont="1" applyFill="1" applyBorder="1" applyAlignment="1">
      <alignment horizontal="center" wrapText="1"/>
    </xf>
    <xf numFmtId="0" fontId="23" fillId="5" borderId="0" xfId="0" applyFont="1" applyFill="1"/>
    <xf numFmtId="0" fontId="10" fillId="9" borderId="22" xfId="0" applyFont="1" applyFill="1" applyBorder="1" applyAlignment="1">
      <alignment horizontal="left" vertical="center" wrapText="1" indent="1"/>
    </xf>
    <xf numFmtId="0" fontId="0" fillId="8" borderId="27" xfId="0" applyFill="1" applyBorder="1" applyAlignment="1">
      <alignment horizontal="left" vertical="center" wrapText="1" indent="1"/>
    </xf>
    <xf numFmtId="0" fontId="0" fillId="8" borderId="22" xfId="0" applyFill="1" applyBorder="1" applyAlignment="1">
      <alignment horizontal="left" vertical="center" wrapText="1" indent="1"/>
    </xf>
    <xf numFmtId="0" fontId="9" fillId="10" borderId="22" xfId="0" applyFont="1" applyFill="1" applyBorder="1" applyAlignment="1">
      <alignment horizontal="left" vertical="center" wrapText="1" indent="1"/>
    </xf>
    <xf numFmtId="0" fontId="27" fillId="15" borderId="0" xfId="0" applyFont="1" applyFill="1" applyAlignment="1">
      <alignment horizontal="right"/>
    </xf>
    <xf numFmtId="1" fontId="0" fillId="5" borderId="0" xfId="0" applyNumberFormat="1" applyFill="1" applyAlignment="1">
      <alignment horizontal="right" vertical="center"/>
    </xf>
    <xf numFmtId="1" fontId="0" fillId="5" borderId="0" xfId="0" applyNumberFormat="1" applyFill="1" applyAlignment="1">
      <alignment horizontal="left"/>
    </xf>
    <xf numFmtId="1" fontId="0" fillId="5" borderId="0" xfId="0" applyNumberFormat="1" applyFill="1"/>
    <xf numFmtId="1" fontId="0" fillId="5" borderId="0" xfId="0" applyNumberFormat="1" applyFill="1" applyAlignment="1">
      <alignment horizontal="right"/>
    </xf>
    <xf numFmtId="1" fontId="0" fillId="5" borderId="0" xfId="0" applyNumberFormat="1" applyFill="1" applyAlignment="1">
      <alignment horizontal="left" vertical="center" wrapText="1"/>
    </xf>
    <xf numFmtId="0" fontId="1" fillId="5" borderId="0" xfId="0" applyFont="1" applyFill="1"/>
    <xf numFmtId="0" fontId="29" fillId="16" borderId="59" xfId="0" applyFont="1" applyFill="1" applyBorder="1" applyAlignment="1">
      <alignment horizontal="center" vertical="center" wrapText="1"/>
    </xf>
    <xf numFmtId="0" fontId="29" fillId="16" borderId="60" xfId="0" applyFont="1" applyFill="1" applyBorder="1" applyAlignment="1">
      <alignment horizontal="center" vertical="center" wrapText="1"/>
    </xf>
    <xf numFmtId="0" fontId="29" fillId="16" borderId="61" xfId="0" applyFont="1" applyFill="1" applyBorder="1" applyAlignment="1">
      <alignment horizontal="center" vertical="center" wrapText="1"/>
    </xf>
    <xf numFmtId="0" fontId="0" fillId="15" borderId="0" xfId="0" applyFill="1"/>
    <xf numFmtId="0" fontId="23" fillId="15" borderId="0" xfId="0" applyFont="1" applyFill="1"/>
    <xf numFmtId="0" fontId="31" fillId="17" borderId="0" xfId="0" applyFont="1" applyFill="1"/>
    <xf numFmtId="0" fontId="9" fillId="8" borderId="5" xfId="0" applyFont="1" applyFill="1" applyBorder="1" applyAlignment="1">
      <alignment horizontal="center" vertical="center" textRotation="90"/>
    </xf>
    <xf numFmtId="0" fontId="9" fillId="5" borderId="5" xfId="0" applyFont="1" applyFill="1" applyBorder="1" applyAlignment="1">
      <alignment horizontal="center" vertical="center" textRotation="90"/>
    </xf>
    <xf numFmtId="0" fontId="28" fillId="0" borderId="63" xfId="1" applyFont="1" applyBorder="1" applyAlignment="1">
      <alignment horizontal="center" wrapText="1"/>
    </xf>
    <xf numFmtId="0" fontId="28" fillId="0" borderId="64" xfId="1" applyFont="1" applyBorder="1" applyAlignment="1">
      <alignment horizontal="center" wrapText="1"/>
    </xf>
    <xf numFmtId="0" fontId="28" fillId="0" borderId="65" xfId="1" applyFont="1" applyBorder="1" applyAlignment="1">
      <alignment horizontal="center" wrapText="1"/>
    </xf>
    <xf numFmtId="0" fontId="4" fillId="11" borderId="0" xfId="0" applyFont="1" applyFill="1" applyAlignment="1">
      <alignment horizontal="left" vertical="center" wrapText="1" inden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32" xfId="0" applyFill="1" applyBorder="1" applyAlignment="1">
      <alignment horizontal="left" wrapText="1" indent="1"/>
    </xf>
    <xf numFmtId="0" fontId="25" fillId="15" borderId="0" xfId="1" applyFont="1" applyFill="1" applyAlignment="1">
      <alignment horizontal="left"/>
    </xf>
    <xf numFmtId="0" fontId="24" fillId="15" borderId="0" xfId="1" applyFill="1" applyAlignment="1">
      <alignment horizontal="left"/>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left"/>
    </xf>
    <xf numFmtId="0" fontId="23" fillId="5" borderId="0" xfId="0" applyFont="1" applyFill="1" applyAlignment="1">
      <alignment horizontal="center" vertical="center"/>
    </xf>
    <xf numFmtId="0" fontId="0" fillId="15" borderId="0" xfId="0" applyFill="1" applyAlignment="1">
      <alignment horizontal="left" vertical="center" wrapText="1" indent="2"/>
    </xf>
    <xf numFmtId="0" fontId="26" fillId="0" borderId="0" xfId="0" applyFon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DF5625"/>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pattFill prst="smGrid">
                <a:fgClr>
                  <a:srgbClr val="B8084F"/>
                </a:fgClr>
                <a:bgClr>
                  <a:schemeClr val="bg1"/>
                </a:bgClr>
              </a:pattFill>
              <a:ln w="19050">
                <a:solidFill>
                  <a:schemeClr val="lt1"/>
                </a:solidFill>
              </a:ln>
              <a:effectLst/>
            </c:spPr>
            <c:extLst>
              <c:ext xmlns:c16="http://schemas.microsoft.com/office/drawing/2014/chart" uri="{C3380CC4-5D6E-409C-BE32-E72D297353CC}">
                <c16:uniqueId val="{00000008-2E83-4F41-A747-AADE3B7B81BA}"/>
              </c:ext>
            </c:extLst>
          </c:dPt>
          <c:dPt>
            <c:idx val="7"/>
            <c:bubble3D val="0"/>
            <c:spPr>
              <a:solidFill>
                <a:schemeClr val="accent6">
                  <a:lumMod val="50000"/>
                </a:schemeClr>
              </a:solidFill>
              <a:ln w="19050">
                <a:solidFill>
                  <a:schemeClr val="lt1"/>
                </a:solidFill>
              </a:ln>
              <a:effectLst/>
            </c:spPr>
            <c:extLst>
              <c:ext xmlns:c16="http://schemas.microsoft.com/office/drawing/2014/chart" uri="{C3380CC4-5D6E-409C-BE32-E72D297353CC}">
                <c16:uniqueId val="{0000000A-2E83-4F41-A747-AADE3B7B81BA}"/>
              </c:ext>
            </c:extLst>
          </c:dPt>
          <c:dPt>
            <c:idx val="8"/>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B-2E83-4F41-A747-AADE3B7B81BA}"/>
              </c:ext>
            </c:extLst>
          </c:dPt>
          <c:dPt>
            <c:idx val="9"/>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9-2E83-4F41-A747-AADE3B7B81BA}"/>
              </c:ext>
            </c:extLst>
          </c:dPt>
          <c:dPt>
            <c:idx val="10"/>
            <c:bubble3D val="0"/>
            <c:spPr>
              <a:solidFill>
                <a:srgbClr val="00B050"/>
              </a:solidFill>
              <a:ln w="19050">
                <a:solidFill>
                  <a:schemeClr val="lt1"/>
                </a:solidFill>
              </a:ln>
              <a:effectLst/>
            </c:spPr>
            <c:extLst>
              <c:ext xmlns:c16="http://schemas.microsoft.com/office/drawing/2014/chart" uri="{C3380CC4-5D6E-409C-BE32-E72D297353CC}">
                <c16:uniqueId val="{0000000C-2E83-4F41-A747-AADE3B7B81BA}"/>
              </c:ext>
            </c:extLst>
          </c:dPt>
          <c:cat>
            <c:strRef>
              <c:f>'OTJT breakdown &amp; Pie chart'!$L$2:$L$12</c:f>
              <c:strCache>
                <c:ptCount val="11"/>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Laboratory session</c:v>
                </c:pt>
                <c:pt idx="7">
                  <c:v>Drop in Sessions</c:v>
                </c:pt>
                <c:pt idx="8">
                  <c:v>Project Based / Applied Learning to meet Module Assessment</c:v>
                </c:pt>
                <c:pt idx="9">
                  <c:v>Time during working day to focus on assessment preparation</c:v>
                </c:pt>
                <c:pt idx="10">
                  <c:v>Employer-led Training activities (including experiential and project based learning)</c:v>
                </c:pt>
              </c:strCache>
            </c:strRef>
          </c:cat>
          <c:val>
            <c:numRef>
              <c:f>'OTJT breakdown &amp; Pie chart'!$M$2:$M$12</c:f>
              <c:numCache>
                <c:formatCode>General</c:formatCode>
                <c:ptCount val="11"/>
                <c:pt idx="0">
                  <c:v>132</c:v>
                </c:pt>
                <c:pt idx="1">
                  <c:v>132</c:v>
                </c:pt>
                <c:pt idx="2">
                  <c:v>0</c:v>
                </c:pt>
                <c:pt idx="3">
                  <c:v>0</c:v>
                </c:pt>
                <c:pt idx="4">
                  <c:v>0</c:v>
                </c:pt>
                <c:pt idx="5">
                  <c:v>0</c:v>
                </c:pt>
                <c:pt idx="6">
                  <c:v>0</c:v>
                </c:pt>
                <c:pt idx="7">
                  <c:v>0</c:v>
                </c:pt>
                <c:pt idx="8">
                  <c:v>0</c:v>
                </c:pt>
                <c:pt idx="9">
                  <c:v>216</c:v>
                </c:pt>
                <c:pt idx="10">
                  <c:v>216</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171450</xdr:colOff>
      <xdr:row>17</xdr:row>
      <xdr:rowOff>647700</xdr:rowOff>
    </xdr:from>
    <xdr:to>
      <xdr:col>16</xdr:col>
      <xdr:colOff>142875</xdr:colOff>
      <xdr:row>18</xdr:row>
      <xdr:rowOff>914400</xdr:rowOff>
    </xdr:to>
    <xdr:sp macro="" textlink="">
      <xdr:nvSpPr>
        <xdr:cNvPr id="2" name="Rounded Rectangle 1">
          <a:extLst>
            <a:ext uri="{FF2B5EF4-FFF2-40B4-BE49-F238E27FC236}">
              <a16:creationId xmlns:a16="http://schemas.microsoft.com/office/drawing/2014/main" id="{95B7D0EC-04F3-BE00-9400-1525189DA88C}"/>
            </a:ext>
          </a:extLst>
        </xdr:cNvPr>
        <xdr:cNvSpPr/>
      </xdr:nvSpPr>
      <xdr:spPr>
        <a:xfrm>
          <a:off x="10410825" y="23202900"/>
          <a:ext cx="2447925" cy="2095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l"/>
          <a:r>
            <a:rPr lang="en-US" sz="1400">
              <a:solidFill>
                <a:schemeClr val="lt1"/>
              </a:solidFill>
              <a:latin typeface="+mn-lt"/>
              <a:ea typeface="+mn-lt"/>
              <a:cs typeface="+mn-lt"/>
            </a:rPr>
            <a:t>Further detail on Level 5 delivery will be issued in due course</a:t>
          </a:r>
        </a:p>
        <a:p>
          <a:pPr marL="0" indent="0" algn="l"/>
          <a:endParaRPr lang="en-US" sz="1400">
            <a:solidFill>
              <a:schemeClr val="lt1"/>
            </a:solidFill>
            <a:latin typeface="+mn-lt"/>
            <a:ea typeface="+mn-lt"/>
            <a:cs typeface="+mn-lt"/>
          </a:endParaRPr>
        </a:p>
        <a:p>
          <a:pPr marL="0" indent="0" algn="l"/>
          <a:r>
            <a:rPr lang="en-US" sz="1400">
              <a:solidFill>
                <a:schemeClr val="lt1"/>
              </a:solidFill>
              <a:latin typeface="+mn-lt"/>
              <a:ea typeface="+mn-lt"/>
              <a:cs typeface="+mn-lt"/>
            </a:rPr>
            <a:t>Existing numbers are for illustration only and will be replaced</a:t>
          </a:r>
        </a:p>
      </xdr:txBody>
    </xdr:sp>
    <xdr:clientData/>
  </xdr:twoCellAnchor>
  <xdr:twoCellAnchor>
    <xdr:from>
      <xdr:col>11</xdr:col>
      <xdr:colOff>219075</xdr:colOff>
      <xdr:row>24</xdr:row>
      <xdr:rowOff>1419225</xdr:rowOff>
    </xdr:from>
    <xdr:to>
      <xdr:col>16</xdr:col>
      <xdr:colOff>190500</xdr:colOff>
      <xdr:row>26</xdr:row>
      <xdr:rowOff>295275</xdr:rowOff>
    </xdr:to>
    <xdr:sp macro="" textlink="">
      <xdr:nvSpPr>
        <xdr:cNvPr id="3" name="Rounded Rectangle 2">
          <a:extLst>
            <a:ext uri="{FF2B5EF4-FFF2-40B4-BE49-F238E27FC236}">
              <a16:creationId xmlns:a16="http://schemas.microsoft.com/office/drawing/2014/main" id="{9C34674C-A176-4EDD-A92E-1839B5CFDF46}"/>
            </a:ext>
            <a:ext uri="{147F2762-F138-4A5C-976F-8EAC2B608ADB}">
              <a16:predDERef xmlns:a16="http://schemas.microsoft.com/office/drawing/2014/main" pred="{95B7D0EC-04F3-BE00-9400-1525189DA88C}"/>
            </a:ext>
          </a:extLst>
        </xdr:cNvPr>
        <xdr:cNvSpPr/>
      </xdr:nvSpPr>
      <xdr:spPr>
        <a:xfrm>
          <a:off x="10458450" y="34451925"/>
          <a:ext cx="2447925" cy="2095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400">
              <a:solidFill>
                <a:schemeClr val="lt1"/>
              </a:solidFill>
              <a:latin typeface="+mn-lt"/>
              <a:ea typeface="+mn-lt"/>
              <a:cs typeface="+mn-lt"/>
            </a:rPr>
            <a:t>Further detail on Level 6 delivery will be issued in due course</a:t>
          </a:r>
        </a:p>
        <a:p>
          <a:pPr marL="0" indent="0" algn="l"/>
          <a:endParaRPr lang="en-US" sz="1400">
            <a:solidFill>
              <a:schemeClr val="lt1"/>
            </a:solidFill>
            <a:latin typeface="+mn-lt"/>
            <a:ea typeface="+mn-lt"/>
            <a:cs typeface="+mn-lt"/>
          </a:endParaRPr>
        </a:p>
        <a:p>
          <a:pPr marL="0" indent="0" algn="l"/>
          <a:r>
            <a:rPr lang="en-US" sz="1400">
              <a:solidFill>
                <a:schemeClr val="lt1"/>
              </a:solidFill>
              <a:latin typeface="+mn-lt"/>
              <a:ea typeface="+mn-lt"/>
              <a:cs typeface="+mn-lt"/>
            </a:rPr>
            <a:t>Existing numbers are for illustration only and will be replaced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14</xdr:row>
      <xdr:rowOff>410440</xdr:rowOff>
    </xdr:from>
    <xdr:to>
      <xdr:col>8</xdr:col>
      <xdr:colOff>457200</xdr:colOff>
      <xdr:row>40</xdr:row>
      <xdr:rowOff>76200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2952750</xdr:colOff>
      <xdr:row>14</xdr:row>
      <xdr:rowOff>57150</xdr:rowOff>
    </xdr:from>
    <xdr:to>
      <xdr:col>8</xdr:col>
      <xdr:colOff>390525</xdr:colOff>
      <xdr:row>14</xdr:row>
      <xdr:rowOff>1847850</xdr:rowOff>
    </xdr:to>
    <xdr:sp macro="" textlink="">
      <xdr:nvSpPr>
        <xdr:cNvPr id="2" name="Rounded Rectangle 1">
          <a:extLst>
            <a:ext uri="{FF2B5EF4-FFF2-40B4-BE49-F238E27FC236}">
              <a16:creationId xmlns:a16="http://schemas.microsoft.com/office/drawing/2014/main" id="{E08FCFCF-5C13-C6F8-B67A-C3A2D74BA0BB}"/>
            </a:ext>
            <a:ext uri="{147F2762-F138-4A5C-976F-8EAC2B608ADB}">
              <a16:predDERef xmlns:a16="http://schemas.microsoft.com/office/drawing/2014/main" pred="{EE51C6F6-563A-498F-8310-A4F0263F568B}"/>
            </a:ext>
          </a:extLst>
        </xdr:cNvPr>
        <xdr:cNvSpPr/>
      </xdr:nvSpPr>
      <xdr:spPr>
        <a:xfrm>
          <a:off x="7324725" y="3505200"/>
          <a:ext cx="2247900" cy="1790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r"/>
          <a:r>
            <a:rPr lang="en-US" sz="1100">
              <a:solidFill>
                <a:schemeClr val="lt1"/>
              </a:solidFill>
              <a:latin typeface="+mn-lt"/>
              <a:ea typeface="+mn-lt"/>
              <a:cs typeface="+mn-lt"/>
            </a:rPr>
            <a:t>Deliery details will be update to include additonal information for Level 5 and 6 in due course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tituteforapprenticeships.org/media/1726/l6-pdd-epa-final-pdf-version-28th-mar-18.pdf" TargetMode="External"/><Relationship Id="rId2" Type="http://schemas.openxmlformats.org/officeDocument/2006/relationships/hyperlink" Target="https://www.instituteforapprenticeships.org/media/1726/l6-pdd-epa-final-pdf-version-28th-mar-18.pdf" TargetMode="External"/><Relationship Id="rId1" Type="http://schemas.openxmlformats.org/officeDocument/2006/relationships/hyperlink" Target="https://www.instituteforapprenticeships.org/apprenticeship-standards/product-design-and-development-engineer-degre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E55"/>
  <sheetViews>
    <sheetView tabSelected="1" zoomScale="70" zoomScaleNormal="70" workbookViewId="0">
      <selection activeCell="G8" sqref="G8"/>
    </sheetView>
  </sheetViews>
  <sheetFormatPr defaultRowHeight="14.5" x14ac:dyDescent="0.35"/>
  <cols>
    <col min="2" max="2" width="4.81640625" customWidth="1"/>
    <col min="3" max="3" width="48.453125" customWidth="1"/>
    <col min="4" max="4" width="11.54296875" customWidth="1"/>
    <col min="5" max="5" width="13.54296875" customWidth="1"/>
    <col min="6" max="6" width="13.81640625" customWidth="1"/>
    <col min="7" max="7" width="15" customWidth="1"/>
    <col min="8" max="8" width="11.453125" customWidth="1"/>
    <col min="9" max="9" width="10.81640625" customWidth="1"/>
    <col min="10" max="20" width="7.453125" customWidth="1"/>
    <col min="21" max="21" width="30.453125" customWidth="1"/>
    <col min="22" max="22" width="29.1796875" customWidth="1"/>
    <col min="23" max="23" width="29.7265625" customWidth="1"/>
    <col min="24" max="52" width="10.81640625" style="2" customWidth="1"/>
  </cols>
  <sheetData>
    <row r="1" spans="1:57" ht="16" customHeight="1" x14ac:dyDescent="0.35">
      <c r="A1" s="5"/>
      <c r="B1" s="5"/>
      <c r="C1" s="5"/>
      <c r="D1" s="5"/>
      <c r="E1" s="5"/>
      <c r="F1" s="5"/>
      <c r="G1" s="5"/>
      <c r="H1" s="5"/>
      <c r="I1" s="5"/>
      <c r="J1" s="5"/>
      <c r="K1" s="5"/>
      <c r="L1" s="5"/>
      <c r="M1" s="5"/>
      <c r="N1" s="5"/>
      <c r="O1" s="5"/>
      <c r="P1" s="5"/>
      <c r="Q1" s="5"/>
      <c r="R1" s="5"/>
      <c r="S1" s="5"/>
      <c r="T1" s="5"/>
      <c r="U1" s="5"/>
      <c r="V1" s="5"/>
      <c r="W1" s="5"/>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5"/>
      <c r="BB1" s="5"/>
      <c r="BC1" s="5"/>
      <c r="BD1" s="5"/>
      <c r="BE1" s="5"/>
    </row>
    <row r="2" spans="1:57" s="1" customFormat="1" ht="25.5" customHeight="1" x14ac:dyDescent="0.5">
      <c r="A2" s="7"/>
      <c r="B2" s="7"/>
      <c r="C2" s="14" t="s">
        <v>0</v>
      </c>
      <c r="D2" s="117" t="s">
        <v>1</v>
      </c>
      <c r="E2" s="14"/>
      <c r="F2" s="14"/>
      <c r="G2" s="97"/>
      <c r="H2" s="97"/>
      <c r="I2" s="147" t="s">
        <v>2</v>
      </c>
      <c r="J2" s="147"/>
      <c r="K2" s="147"/>
      <c r="L2" s="147"/>
      <c r="M2" s="147"/>
      <c r="N2" s="147"/>
      <c r="O2" s="147"/>
      <c r="P2" s="147"/>
      <c r="Q2" s="147"/>
      <c r="R2" s="147"/>
      <c r="S2" s="147"/>
      <c r="T2" s="147"/>
      <c r="U2" s="147"/>
      <c r="V2" s="147"/>
      <c r="W2" s="147"/>
      <c r="X2" s="147"/>
      <c r="Y2" s="147"/>
      <c r="Z2" s="147"/>
      <c r="AA2" s="147"/>
      <c r="AB2" s="147"/>
      <c r="AC2" s="147"/>
      <c r="AD2" s="98"/>
      <c r="AE2" s="7"/>
      <c r="AF2" s="7"/>
      <c r="AG2" s="7"/>
      <c r="AH2" s="7"/>
      <c r="AI2" s="7"/>
      <c r="AJ2" s="7"/>
      <c r="AK2" s="7"/>
      <c r="AL2" s="7"/>
      <c r="AM2" s="7"/>
      <c r="AN2" s="7"/>
      <c r="AO2" s="7"/>
      <c r="AP2" s="7"/>
      <c r="AQ2" s="7"/>
      <c r="AR2" s="7"/>
      <c r="AS2" s="7"/>
      <c r="AT2" s="7"/>
      <c r="AU2" s="7"/>
      <c r="AV2" s="7"/>
      <c r="AW2" s="7"/>
      <c r="AX2" s="7"/>
      <c r="AY2" s="7"/>
      <c r="AZ2" s="7"/>
      <c r="BA2" s="7"/>
      <c r="BB2" s="7"/>
      <c r="BC2" s="7"/>
      <c r="BD2" s="7"/>
      <c r="BE2" s="7"/>
    </row>
    <row r="3" spans="1:57" s="1" customFormat="1" ht="25.5" customHeight="1" x14ac:dyDescent="0.55000000000000004">
      <c r="A3" s="7"/>
      <c r="B3" s="7"/>
      <c r="C3" s="15"/>
      <c r="D3" s="15"/>
      <c r="E3" s="15"/>
      <c r="F3" s="15"/>
      <c r="G3" s="99"/>
      <c r="H3" s="100"/>
      <c r="I3" s="148" t="s">
        <v>3</v>
      </c>
      <c r="J3" s="148"/>
      <c r="K3" s="148"/>
      <c r="L3" s="148"/>
      <c r="M3" s="148"/>
      <c r="N3" s="148"/>
      <c r="O3" s="148"/>
      <c r="P3" s="148"/>
      <c r="Q3" s="148"/>
      <c r="R3" s="148"/>
      <c r="S3" s="148"/>
      <c r="T3" s="148"/>
      <c r="U3" s="148"/>
      <c r="V3" s="148"/>
      <c r="W3" s="148"/>
      <c r="X3" s="148"/>
      <c r="Y3" s="148"/>
      <c r="Z3" s="148"/>
      <c r="AA3" s="148"/>
      <c r="AB3" s="148"/>
      <c r="AC3" s="148"/>
      <c r="AD3" s="98"/>
      <c r="AE3" s="7"/>
      <c r="AF3" s="7"/>
      <c r="AG3" s="7"/>
      <c r="AH3" s="7"/>
      <c r="AI3" s="7"/>
      <c r="AJ3" s="7"/>
      <c r="AK3" s="7"/>
      <c r="AL3" s="7"/>
      <c r="AM3" s="7"/>
      <c r="AN3" s="7"/>
      <c r="AO3" s="7"/>
      <c r="AP3" s="7"/>
      <c r="AQ3" s="7"/>
      <c r="AR3" s="7"/>
      <c r="AS3" s="7"/>
      <c r="AT3" s="7"/>
      <c r="AU3" s="7"/>
      <c r="AV3" s="7"/>
      <c r="AW3" s="7"/>
      <c r="AX3" s="7"/>
      <c r="AY3" s="7"/>
      <c r="AZ3" s="7"/>
      <c r="BA3" s="7"/>
      <c r="BB3" s="7"/>
      <c r="BC3" s="7"/>
      <c r="BD3" s="7"/>
      <c r="BE3" s="7"/>
    </row>
    <row r="4" spans="1:57" s="1" customFormat="1" ht="25.5" customHeight="1" x14ac:dyDescent="0.45">
      <c r="A4" s="7"/>
      <c r="B4" s="7"/>
      <c r="C4" s="14" t="s">
        <v>4</v>
      </c>
      <c r="D4" s="15"/>
      <c r="E4" s="15"/>
      <c r="F4" s="15"/>
      <c r="G4" s="99"/>
      <c r="H4" s="99"/>
      <c r="I4" s="101">
        <v>6</v>
      </c>
      <c r="J4" s="101"/>
      <c r="K4" s="101"/>
      <c r="L4" s="101"/>
      <c r="M4" s="101"/>
      <c r="N4" s="101"/>
      <c r="O4" s="101"/>
      <c r="P4" s="101"/>
      <c r="Q4" s="101"/>
      <c r="R4" s="101"/>
      <c r="S4" s="101"/>
      <c r="T4" s="101"/>
      <c r="U4" s="101"/>
      <c r="V4" s="101"/>
      <c r="W4" s="101"/>
      <c r="X4" s="101"/>
      <c r="Y4" s="101"/>
      <c r="Z4" s="101"/>
      <c r="AA4" s="101"/>
      <c r="AB4" s="101"/>
      <c r="AC4" s="101"/>
      <c r="AD4" s="98"/>
      <c r="AE4" s="7"/>
      <c r="AF4" s="7"/>
      <c r="AG4" s="7"/>
      <c r="AH4" s="7"/>
      <c r="AI4" s="7"/>
      <c r="AJ4" s="7"/>
      <c r="AK4" s="7"/>
      <c r="AL4" s="7"/>
      <c r="AM4" s="7"/>
      <c r="AN4" s="7"/>
      <c r="AO4" s="7"/>
      <c r="AP4" s="7"/>
      <c r="AQ4" s="7"/>
      <c r="AR4" s="7"/>
      <c r="AS4" s="7"/>
      <c r="AT4" s="7"/>
      <c r="AU4" s="7"/>
      <c r="AV4" s="7"/>
      <c r="AW4" s="7"/>
      <c r="AX4" s="7"/>
      <c r="AY4" s="7"/>
      <c r="AZ4" s="7"/>
      <c r="BA4" s="7"/>
      <c r="BB4" s="7"/>
      <c r="BC4" s="7"/>
      <c r="BD4" s="7"/>
      <c r="BE4" s="7"/>
    </row>
    <row r="5" spans="1:57" ht="25.5" customHeight="1" x14ac:dyDescent="0.45">
      <c r="A5" s="5"/>
      <c r="B5" s="5"/>
      <c r="C5" s="15"/>
      <c r="D5" s="15"/>
      <c r="E5" s="15"/>
      <c r="F5" s="15"/>
      <c r="G5" s="15"/>
      <c r="H5" s="15"/>
      <c r="I5" s="16"/>
      <c r="J5" s="16"/>
      <c r="K5" s="16"/>
      <c r="L5" s="16"/>
      <c r="M5" s="16"/>
      <c r="N5" s="16"/>
      <c r="O5" s="16"/>
      <c r="P5" s="16"/>
      <c r="Q5" s="16"/>
      <c r="R5" s="16"/>
      <c r="S5" s="16"/>
      <c r="T5" s="16"/>
      <c r="U5" s="16"/>
      <c r="V5" s="16"/>
      <c r="W5" s="16"/>
      <c r="X5" s="16"/>
      <c r="Y5" s="16"/>
      <c r="Z5" s="16"/>
      <c r="AA5" s="16"/>
      <c r="AB5" s="16"/>
      <c r="AC5" s="16"/>
      <c r="AD5" s="6"/>
      <c r="AE5" s="149" t="s">
        <v>5</v>
      </c>
      <c r="AF5" s="150"/>
      <c r="AG5" s="150"/>
      <c r="AH5" s="150"/>
      <c r="AI5" s="150"/>
      <c r="AJ5" s="150"/>
      <c r="AK5" s="150"/>
      <c r="AL5" s="150"/>
      <c r="AM5" s="150"/>
      <c r="AN5" s="151"/>
      <c r="AO5" s="6"/>
      <c r="AP5" s="6"/>
      <c r="AQ5" s="6"/>
      <c r="AR5" s="6"/>
      <c r="AS5" s="6"/>
      <c r="AT5" s="6"/>
      <c r="AU5" s="6"/>
      <c r="AV5" s="6"/>
      <c r="AW5" s="6"/>
      <c r="AX5" s="6"/>
      <c r="AY5" s="6"/>
      <c r="AZ5" s="6"/>
      <c r="BA5" s="5"/>
      <c r="BB5" s="5"/>
      <c r="BC5" s="5"/>
      <c r="BD5" s="5"/>
      <c r="BE5" s="5"/>
    </row>
    <row r="6" spans="1:57" ht="25.5" customHeight="1" x14ac:dyDescent="0.45">
      <c r="A6" s="5"/>
      <c r="B6" s="5"/>
      <c r="C6" s="14" t="s">
        <v>6</v>
      </c>
      <c r="D6" s="14"/>
      <c r="E6" s="14"/>
      <c r="F6" s="14"/>
      <c r="G6" s="14"/>
      <c r="H6" s="97"/>
      <c r="I6" s="99" t="s">
        <v>7</v>
      </c>
      <c r="J6" s="99"/>
      <c r="K6" s="99"/>
      <c r="L6" s="99"/>
      <c r="M6" s="99"/>
      <c r="N6" s="99"/>
      <c r="O6" s="99"/>
      <c r="P6" s="99"/>
      <c r="Q6" s="99"/>
      <c r="R6" s="99"/>
      <c r="S6" s="99"/>
      <c r="T6" s="140" t="s">
        <v>8</v>
      </c>
      <c r="U6" s="140"/>
      <c r="V6" s="140"/>
      <c r="W6" s="140"/>
      <c r="X6" s="140"/>
      <c r="Y6" s="140"/>
      <c r="Z6" s="99"/>
      <c r="AA6" s="99"/>
      <c r="AB6" s="99"/>
      <c r="AC6" s="99"/>
      <c r="AD6" s="102"/>
      <c r="AE6" s="152" t="s">
        <v>9</v>
      </c>
      <c r="AF6" s="153"/>
      <c r="AG6" s="153"/>
      <c r="AH6" s="153"/>
      <c r="AI6" s="153"/>
      <c r="AJ6" s="153"/>
      <c r="AK6" s="153"/>
      <c r="AL6" s="153"/>
      <c r="AM6" s="153"/>
      <c r="AN6" s="154"/>
      <c r="AO6" s="6"/>
      <c r="AP6" s="6"/>
      <c r="AQ6" s="6"/>
      <c r="AR6" s="6"/>
      <c r="AS6" s="6"/>
      <c r="AT6" s="6"/>
      <c r="AU6" s="6"/>
      <c r="AV6" s="6"/>
      <c r="AW6" s="6"/>
      <c r="AX6" s="6"/>
      <c r="AY6" s="6"/>
      <c r="AZ6" s="6"/>
      <c r="BA6" s="5"/>
      <c r="BB6" s="5"/>
      <c r="BC6" s="5"/>
      <c r="BD6" s="5"/>
      <c r="BE6" s="5"/>
    </row>
    <row r="7" spans="1:57" ht="25.5" customHeight="1" x14ac:dyDescent="0.45">
      <c r="A7" s="5"/>
      <c r="B7" s="5"/>
      <c r="C7" s="15"/>
      <c r="D7" s="15"/>
      <c r="E7" s="15"/>
      <c r="F7" s="15"/>
      <c r="G7" s="15"/>
      <c r="H7" s="15"/>
      <c r="I7" s="99"/>
      <c r="J7" s="99"/>
      <c r="K7" s="99"/>
      <c r="L7" s="99"/>
      <c r="M7" s="99"/>
      <c r="N7" s="99"/>
      <c r="O7" s="99"/>
      <c r="P7" s="99"/>
      <c r="Q7" s="99"/>
      <c r="R7" s="99"/>
      <c r="S7" s="99"/>
      <c r="T7" s="140"/>
      <c r="U7" s="140"/>
      <c r="V7" s="140"/>
      <c r="W7" s="140"/>
      <c r="X7" s="140"/>
      <c r="Y7" s="140"/>
      <c r="Z7" s="99"/>
      <c r="AA7" s="99"/>
      <c r="AB7" s="99"/>
      <c r="AC7" s="99"/>
      <c r="AD7" s="6"/>
      <c r="AE7" s="141" t="s">
        <v>10</v>
      </c>
      <c r="AF7" s="142"/>
      <c r="AG7" s="142"/>
      <c r="AH7" s="142"/>
      <c r="AI7" s="142"/>
      <c r="AJ7" s="142"/>
      <c r="AK7" s="142"/>
      <c r="AL7" s="142"/>
      <c r="AM7" s="142"/>
      <c r="AN7" s="143"/>
      <c r="AO7" s="6"/>
      <c r="AP7" s="6"/>
      <c r="AQ7" s="6"/>
      <c r="AR7" s="6"/>
      <c r="AS7" s="6"/>
      <c r="AT7" s="6"/>
      <c r="AU7" s="6"/>
      <c r="AV7" s="6"/>
      <c r="AW7" s="6"/>
      <c r="AX7" s="6"/>
      <c r="AY7" s="6"/>
      <c r="AZ7" s="6"/>
      <c r="BA7" s="5"/>
      <c r="BB7" s="5"/>
      <c r="BC7" s="5"/>
      <c r="BD7" s="5"/>
      <c r="BE7" s="5"/>
    </row>
    <row r="8" spans="1:57" ht="25.5" customHeight="1" x14ac:dyDescent="0.45">
      <c r="A8" s="5"/>
      <c r="B8" s="5"/>
      <c r="C8" s="15"/>
      <c r="D8" s="15"/>
      <c r="E8" s="15"/>
      <c r="F8" s="15"/>
      <c r="G8" s="15"/>
      <c r="H8" s="15"/>
      <c r="I8" s="16"/>
      <c r="J8" s="16"/>
      <c r="K8" s="16"/>
      <c r="L8" s="16"/>
      <c r="M8" s="16"/>
      <c r="N8" s="16"/>
      <c r="O8" s="16"/>
      <c r="P8" s="16"/>
      <c r="Q8" s="16"/>
      <c r="R8" s="16"/>
      <c r="S8" s="16"/>
      <c r="T8" s="140"/>
      <c r="U8" s="140"/>
      <c r="V8" s="140"/>
      <c r="W8" s="140"/>
      <c r="X8" s="140"/>
      <c r="Y8" s="140"/>
      <c r="Z8" s="16"/>
      <c r="AA8" s="16"/>
      <c r="AB8" s="16"/>
      <c r="AC8" s="16"/>
      <c r="AD8" s="6"/>
      <c r="AE8" s="155" t="s">
        <v>11</v>
      </c>
      <c r="AF8" s="156"/>
      <c r="AG8" s="156"/>
      <c r="AH8" s="156"/>
      <c r="AI8" s="156"/>
      <c r="AJ8" s="156"/>
      <c r="AK8" s="156"/>
      <c r="AL8" s="156"/>
      <c r="AM8" s="156"/>
      <c r="AN8" s="157"/>
      <c r="AO8" s="6"/>
      <c r="AP8" s="6"/>
      <c r="AQ8" s="6"/>
      <c r="AR8" s="6"/>
      <c r="AS8" s="6"/>
      <c r="AT8" s="6"/>
      <c r="AU8" s="6"/>
      <c r="AV8" s="6"/>
      <c r="AW8" s="6"/>
      <c r="AX8" s="6"/>
      <c r="AY8" s="6"/>
      <c r="AZ8" s="6"/>
      <c r="BA8" s="5"/>
      <c r="BB8" s="5"/>
      <c r="BC8" s="5"/>
      <c r="BD8" s="5"/>
      <c r="BE8" s="5"/>
    </row>
    <row r="9" spans="1:57" ht="25.5" customHeight="1" x14ac:dyDescent="0.45">
      <c r="A9" s="5"/>
      <c r="B9" s="5"/>
      <c r="C9" s="15" t="s">
        <v>12</v>
      </c>
      <c r="D9" s="15"/>
      <c r="E9" s="15"/>
      <c r="F9" s="15"/>
      <c r="G9" s="162"/>
      <c r="H9" s="162"/>
      <c r="I9" s="122">
        <v>30</v>
      </c>
      <c r="J9" s="42" t="s">
        <v>13</v>
      </c>
      <c r="K9" s="16"/>
      <c r="L9" s="16"/>
      <c r="M9" s="16"/>
      <c r="N9" s="16"/>
      <c r="O9" s="16"/>
      <c r="P9" s="16"/>
      <c r="Q9" s="16"/>
      <c r="R9" s="16"/>
      <c r="S9" s="16"/>
      <c r="T9" s="140"/>
      <c r="U9" s="140"/>
      <c r="V9" s="140"/>
      <c r="W9" s="140"/>
      <c r="X9" s="140"/>
      <c r="Y9" s="140"/>
      <c r="Z9" s="16"/>
      <c r="AA9" s="16"/>
      <c r="AB9" s="16"/>
      <c r="AC9" s="16"/>
      <c r="AD9" s="16"/>
      <c r="AE9" s="16"/>
      <c r="AF9" s="16"/>
      <c r="AG9" s="16"/>
      <c r="AH9" s="16"/>
      <c r="AI9" s="16"/>
      <c r="AJ9" s="16"/>
      <c r="AK9" s="16"/>
      <c r="AL9" s="16"/>
      <c r="AM9" s="16"/>
      <c r="AN9" s="16"/>
      <c r="AO9" s="16"/>
      <c r="AP9" s="16"/>
      <c r="AQ9" s="16"/>
      <c r="AR9" s="6"/>
      <c r="AS9" s="6"/>
      <c r="AT9" s="6"/>
      <c r="AU9" s="6"/>
      <c r="AV9" s="6"/>
      <c r="AW9" s="6"/>
      <c r="AX9" s="6"/>
      <c r="AY9" s="6"/>
      <c r="AZ9" s="6"/>
      <c r="BA9" s="5"/>
      <c r="BB9" s="5"/>
      <c r="BC9" s="5"/>
      <c r="BD9" s="5"/>
      <c r="BE9" s="5"/>
    </row>
    <row r="10" spans="1:57" ht="25.5" customHeight="1" x14ac:dyDescent="0.45">
      <c r="A10" s="5"/>
      <c r="B10" s="5"/>
      <c r="C10" s="15" t="s">
        <v>14</v>
      </c>
      <c r="D10" s="15"/>
      <c r="E10" s="15"/>
      <c r="F10" s="15"/>
      <c r="G10" s="15"/>
      <c r="H10" s="15"/>
      <c r="I10" s="39">
        <f>(46.4*6*I9)/12</f>
        <v>696</v>
      </c>
      <c r="J10" s="15"/>
      <c r="K10" s="34"/>
      <c r="L10" s="34"/>
      <c r="M10" s="34"/>
      <c r="N10" s="34"/>
      <c r="O10" s="34"/>
      <c r="P10" s="34"/>
      <c r="Q10" s="34"/>
      <c r="R10" s="34"/>
      <c r="S10" s="34"/>
      <c r="T10" s="140"/>
      <c r="U10" s="140"/>
      <c r="V10" s="140"/>
      <c r="W10" s="140"/>
      <c r="X10" s="140"/>
      <c r="Y10" s="140"/>
      <c r="Z10" s="34"/>
      <c r="AA10" s="34"/>
      <c r="AB10" s="34"/>
      <c r="AC10" s="34"/>
      <c r="AD10" s="6"/>
      <c r="AE10" s="6"/>
      <c r="AF10" s="6"/>
      <c r="AG10" s="6"/>
      <c r="AH10" s="6"/>
      <c r="AI10" s="6"/>
      <c r="AJ10" s="6"/>
      <c r="AK10" s="6"/>
      <c r="AL10" s="6"/>
      <c r="AM10" s="6"/>
      <c r="AN10" s="6"/>
      <c r="AO10" s="6"/>
      <c r="AP10" s="6"/>
      <c r="AQ10" s="6"/>
      <c r="AR10" s="6"/>
      <c r="AS10" s="6"/>
      <c r="AT10" s="6"/>
      <c r="AU10" s="6"/>
      <c r="AV10" s="6"/>
      <c r="AW10" s="6"/>
      <c r="AX10" s="6"/>
      <c r="AY10" s="6"/>
      <c r="AZ10" s="6"/>
      <c r="BA10" s="5"/>
      <c r="BB10" s="5"/>
      <c r="BC10" s="5"/>
      <c r="BD10" s="5"/>
      <c r="BE10" s="5"/>
    </row>
    <row r="11" spans="1:57" ht="25.5" customHeight="1" x14ac:dyDescent="0.45">
      <c r="A11" s="5"/>
      <c r="B11" s="5"/>
      <c r="C11" s="15" t="s">
        <v>15</v>
      </c>
      <c r="D11" s="15"/>
      <c r="E11" s="15"/>
      <c r="F11" s="15"/>
      <c r="G11" s="15"/>
      <c r="H11" s="15"/>
      <c r="I11" s="39">
        <f>SUM(J16:T28)</f>
        <v>696</v>
      </c>
      <c r="J11" s="42" t="s">
        <v>16</v>
      </c>
      <c r="K11" s="34"/>
      <c r="L11" s="34"/>
      <c r="M11" s="34"/>
      <c r="N11" s="34"/>
      <c r="O11" s="34"/>
      <c r="P11" s="34"/>
      <c r="Q11" s="34"/>
      <c r="R11" s="34"/>
      <c r="S11" s="34"/>
      <c r="T11" s="140"/>
      <c r="U11" s="140"/>
      <c r="V11" s="140"/>
      <c r="W11" s="140"/>
      <c r="X11" s="140"/>
      <c r="Y11" s="140"/>
      <c r="Z11" s="34"/>
      <c r="AA11" s="34"/>
      <c r="AB11" s="34"/>
      <c r="AC11" s="34"/>
      <c r="AD11" s="6"/>
      <c r="AE11" s="6"/>
      <c r="AF11" s="6"/>
      <c r="AG11" s="6"/>
      <c r="AH11" s="6"/>
      <c r="AI11" s="6"/>
      <c r="AJ11" s="6"/>
      <c r="AK11" s="6"/>
      <c r="AL11" s="6"/>
      <c r="AM11" s="6"/>
      <c r="AN11" s="6"/>
      <c r="AO11" s="6"/>
      <c r="AP11" s="6"/>
      <c r="AQ11" s="6"/>
      <c r="AR11" s="6"/>
      <c r="AS11" s="6"/>
      <c r="AT11" s="6"/>
      <c r="AU11" s="6"/>
      <c r="AV11" s="6"/>
      <c r="AW11" s="6"/>
      <c r="AX11" s="6"/>
      <c r="AY11" s="6"/>
      <c r="AZ11" s="6"/>
      <c r="BA11" s="5"/>
      <c r="BB11" s="5"/>
      <c r="BC11" s="5"/>
      <c r="BD11" s="5"/>
      <c r="BE11" s="5"/>
    </row>
    <row r="12" spans="1:57" ht="21" customHeight="1" x14ac:dyDescent="0.35">
      <c r="A12" s="5"/>
      <c r="B12" s="5"/>
      <c r="C12" s="5"/>
      <c r="D12" s="5"/>
      <c r="E12" s="5"/>
      <c r="F12" s="5"/>
      <c r="G12" s="5"/>
      <c r="H12" s="5"/>
      <c r="I12" s="5"/>
      <c r="J12" s="5"/>
      <c r="K12" s="5"/>
      <c r="L12" s="5"/>
      <c r="M12" s="5"/>
      <c r="N12" s="5"/>
      <c r="O12" s="5"/>
      <c r="P12" s="5"/>
      <c r="Q12" s="5"/>
      <c r="R12" s="5"/>
      <c r="S12" s="5"/>
      <c r="T12" s="5"/>
      <c r="U12" s="5"/>
      <c r="V12" s="5"/>
      <c r="W12" s="5"/>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5"/>
      <c r="BB12" s="5"/>
      <c r="BC12" s="5"/>
      <c r="BD12" s="5"/>
      <c r="BE12" s="5"/>
    </row>
    <row r="13" spans="1:57" x14ac:dyDescent="0.35">
      <c r="A13" s="5"/>
      <c r="B13" s="5"/>
      <c r="C13" s="5"/>
      <c r="D13" s="5"/>
      <c r="E13" s="5"/>
      <c r="F13" s="5"/>
      <c r="G13" s="5"/>
      <c r="H13" s="5"/>
      <c r="I13" s="5"/>
      <c r="J13" s="5"/>
      <c r="K13" s="5"/>
      <c r="L13" s="5"/>
      <c r="M13" s="5"/>
      <c r="N13" s="5"/>
      <c r="O13" s="5"/>
      <c r="P13" s="5"/>
      <c r="Q13" s="5"/>
      <c r="R13" s="5"/>
      <c r="S13" s="5"/>
      <c r="T13" s="5"/>
      <c r="U13" s="5"/>
      <c r="V13" s="5"/>
      <c r="W13" s="5"/>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5"/>
      <c r="BB13" s="5"/>
      <c r="BC13" s="5"/>
      <c r="BD13" s="5"/>
      <c r="BE13" s="5"/>
    </row>
    <row r="14" spans="1:57" ht="377.5" customHeight="1" x14ac:dyDescent="0.35">
      <c r="A14" s="5"/>
      <c r="B14" s="5"/>
      <c r="C14" s="43" t="s">
        <v>17</v>
      </c>
      <c r="D14" s="18" t="s">
        <v>18</v>
      </c>
      <c r="E14" s="35" t="s">
        <v>19</v>
      </c>
      <c r="F14" s="35" t="s">
        <v>20</v>
      </c>
      <c r="G14" s="35" t="s">
        <v>21</v>
      </c>
      <c r="H14" s="37" t="s">
        <v>22</v>
      </c>
      <c r="I14" s="37" t="s">
        <v>23</v>
      </c>
      <c r="J14" s="32" t="s">
        <v>24</v>
      </c>
      <c r="K14" s="32" t="s">
        <v>25</v>
      </c>
      <c r="L14" s="32" t="s">
        <v>26</v>
      </c>
      <c r="M14" s="32" t="s">
        <v>27</v>
      </c>
      <c r="N14" s="36" t="s">
        <v>28</v>
      </c>
      <c r="O14" s="36" t="s">
        <v>29</v>
      </c>
      <c r="P14" s="32" t="s">
        <v>30</v>
      </c>
      <c r="Q14" s="32" t="s">
        <v>31</v>
      </c>
      <c r="R14" s="38" t="s">
        <v>32</v>
      </c>
      <c r="S14" s="38" t="s">
        <v>33</v>
      </c>
      <c r="T14" s="38" t="s">
        <v>34</v>
      </c>
      <c r="U14" s="144" t="s">
        <v>35</v>
      </c>
      <c r="V14" s="145"/>
      <c r="W14" s="146"/>
      <c r="X14" s="103" t="s">
        <v>36</v>
      </c>
      <c r="Y14" s="103" t="s">
        <v>37</v>
      </c>
      <c r="Z14" s="103" t="s">
        <v>38</v>
      </c>
      <c r="AA14" s="103" t="s">
        <v>39</v>
      </c>
      <c r="AB14" s="103" t="s">
        <v>40</v>
      </c>
      <c r="AC14" s="103" t="s">
        <v>41</v>
      </c>
      <c r="AD14" s="103" t="s">
        <v>42</v>
      </c>
      <c r="AE14" s="103" t="s">
        <v>43</v>
      </c>
      <c r="AF14" s="103" t="s">
        <v>44</v>
      </c>
      <c r="AG14" s="103" t="s">
        <v>45</v>
      </c>
      <c r="AH14" s="103" t="s">
        <v>46</v>
      </c>
      <c r="AI14" s="103" t="s">
        <v>47</v>
      </c>
      <c r="AJ14" s="103" t="s">
        <v>48</v>
      </c>
      <c r="AK14" s="103" t="s">
        <v>49</v>
      </c>
      <c r="AL14" s="103" t="s">
        <v>50</v>
      </c>
      <c r="AM14" s="103" t="s">
        <v>51</v>
      </c>
      <c r="AN14" s="103" t="s">
        <v>52</v>
      </c>
      <c r="AO14" s="103" t="s">
        <v>53</v>
      </c>
      <c r="AP14" s="103" t="s">
        <v>54</v>
      </c>
      <c r="AQ14" s="103" t="s">
        <v>55</v>
      </c>
      <c r="AR14" s="103" t="s">
        <v>56</v>
      </c>
      <c r="AS14" s="103" t="s">
        <v>57</v>
      </c>
      <c r="AT14" s="103" t="s">
        <v>58</v>
      </c>
      <c r="AU14" s="103" t="s">
        <v>59</v>
      </c>
      <c r="AV14" s="103" t="s">
        <v>60</v>
      </c>
      <c r="AW14" s="103" t="s">
        <v>61</v>
      </c>
      <c r="AX14" s="103" t="s">
        <v>62</v>
      </c>
      <c r="AY14" s="103" t="s">
        <v>63</v>
      </c>
      <c r="AZ14" s="103" t="s">
        <v>64</v>
      </c>
      <c r="BA14" s="5"/>
      <c r="BB14" s="5"/>
      <c r="BC14" s="5"/>
      <c r="BD14" s="5"/>
      <c r="BE14" s="5"/>
    </row>
    <row r="15" spans="1:57" ht="23.5" customHeight="1" x14ac:dyDescent="0.35">
      <c r="A15" s="5"/>
      <c r="B15" s="5"/>
      <c r="C15" s="9"/>
      <c r="D15" s="17"/>
      <c r="E15" s="17"/>
      <c r="F15" s="17"/>
      <c r="G15" s="17"/>
      <c r="H15" s="17"/>
      <c r="I15" s="10"/>
      <c r="J15" s="10"/>
      <c r="K15" s="10"/>
      <c r="L15" s="10"/>
      <c r="M15" s="10"/>
      <c r="N15" s="10"/>
      <c r="O15" s="10"/>
      <c r="P15" s="10"/>
      <c r="Q15" s="10"/>
      <c r="R15" s="10"/>
      <c r="S15" s="10"/>
      <c r="T15" s="10"/>
      <c r="U15" s="66" t="s">
        <v>65</v>
      </c>
      <c r="V15" s="67" t="s">
        <v>66</v>
      </c>
      <c r="W15" s="67" t="s">
        <v>67</v>
      </c>
      <c r="X15" s="11"/>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5"/>
      <c r="BB15" s="5"/>
      <c r="BC15" s="5"/>
      <c r="BD15" s="5"/>
      <c r="BE15" s="5"/>
    </row>
    <row r="16" spans="1:57" ht="25" customHeight="1" x14ac:dyDescent="0.35">
      <c r="A16" s="5"/>
      <c r="B16" s="5"/>
      <c r="C16" s="119"/>
      <c r="D16" s="25"/>
      <c r="E16" s="25"/>
      <c r="F16" s="25"/>
      <c r="G16" s="25"/>
      <c r="H16" s="25"/>
      <c r="I16" s="21"/>
      <c r="J16" s="13"/>
      <c r="K16" s="13"/>
      <c r="L16" s="13"/>
      <c r="M16" s="13"/>
      <c r="N16" s="13"/>
      <c r="O16" s="13"/>
      <c r="P16" s="13"/>
      <c r="Q16" s="13"/>
      <c r="R16" s="13"/>
      <c r="S16" s="13"/>
      <c r="T16" s="45"/>
      <c r="U16" s="66" t="s">
        <v>65</v>
      </c>
      <c r="V16" s="67" t="s">
        <v>66</v>
      </c>
      <c r="W16" s="67" t="s">
        <v>67</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5"/>
      <c r="BB16" s="5"/>
      <c r="BC16" s="5"/>
      <c r="BD16" s="5"/>
      <c r="BE16" s="5"/>
    </row>
    <row r="17" spans="1:57" ht="155.25" customHeight="1" x14ac:dyDescent="0.35">
      <c r="A17" s="5"/>
      <c r="B17" s="135" t="s">
        <v>68</v>
      </c>
      <c r="C17" s="118" t="s">
        <v>69</v>
      </c>
      <c r="D17" s="24">
        <v>20</v>
      </c>
      <c r="E17" s="24">
        <v>13</v>
      </c>
      <c r="F17" s="24">
        <v>21</v>
      </c>
      <c r="G17" s="24"/>
      <c r="H17" s="24">
        <v>0</v>
      </c>
      <c r="I17" s="20">
        <f>(($D17/(SUM($D$16:$D$29)))*($I$10))-H17</f>
        <v>58</v>
      </c>
      <c r="J17" s="19">
        <v>12</v>
      </c>
      <c r="K17" s="19">
        <v>12</v>
      </c>
      <c r="L17" s="19"/>
      <c r="M17" s="19"/>
      <c r="N17" s="19"/>
      <c r="O17" s="19"/>
      <c r="P17" s="19"/>
      <c r="Q17" s="19"/>
      <c r="R17" s="19"/>
      <c r="S17" s="33">
        <f t="shared" ref="S17:S22" si="0">(I17-(SUM(J17:R17)))/2</f>
        <v>17</v>
      </c>
      <c r="T17" s="44">
        <f t="shared" ref="T17:T22" si="1">(I17-(SUM(J17:R17)))/2</f>
        <v>17</v>
      </c>
      <c r="U17" s="54" t="s">
        <v>70</v>
      </c>
      <c r="V17" s="55" t="s">
        <v>71</v>
      </c>
      <c r="W17" s="56" t="s">
        <v>72</v>
      </c>
      <c r="X17" s="108">
        <v>1</v>
      </c>
      <c r="Y17" s="104">
        <v>1</v>
      </c>
      <c r="Z17" s="104">
        <v>1</v>
      </c>
      <c r="AA17" s="105"/>
      <c r="AB17" s="105"/>
      <c r="AC17" s="105"/>
      <c r="AD17" s="109">
        <v>1</v>
      </c>
      <c r="AE17" s="105"/>
      <c r="AF17" s="109">
        <v>1</v>
      </c>
      <c r="AG17" s="107">
        <v>1</v>
      </c>
      <c r="AH17" s="109">
        <v>1</v>
      </c>
      <c r="AI17" s="105"/>
      <c r="AJ17" s="105"/>
      <c r="AK17" s="105"/>
      <c r="AL17" s="105"/>
      <c r="AM17" s="105"/>
      <c r="AN17" s="105"/>
      <c r="AO17" s="105"/>
      <c r="AP17" s="105"/>
      <c r="AQ17" s="105"/>
      <c r="AR17" s="105"/>
      <c r="AS17" s="105"/>
      <c r="AT17" s="105"/>
      <c r="AU17" s="105"/>
      <c r="AV17" s="104">
        <v>1</v>
      </c>
      <c r="AW17" s="105"/>
      <c r="AX17" s="105"/>
      <c r="AY17" s="105"/>
      <c r="AZ17" s="107">
        <v>1</v>
      </c>
      <c r="BA17" s="5"/>
      <c r="BB17" s="5"/>
      <c r="BC17" s="5"/>
      <c r="BD17" s="5"/>
      <c r="BE17" s="5"/>
    </row>
    <row r="18" spans="1:57" ht="144" customHeight="1" x14ac:dyDescent="0.35">
      <c r="A18" s="5"/>
      <c r="B18" s="135"/>
      <c r="C18" s="118" t="s">
        <v>73</v>
      </c>
      <c r="D18" s="24">
        <v>20</v>
      </c>
      <c r="E18" s="24">
        <v>13</v>
      </c>
      <c r="F18" s="24">
        <v>21</v>
      </c>
      <c r="G18" s="24"/>
      <c r="H18" s="24">
        <v>0</v>
      </c>
      <c r="I18" s="20">
        <f>(($D18/(SUM($D$16:$D$29)))*($I$10))-H18</f>
        <v>58</v>
      </c>
      <c r="J18" s="19">
        <v>12</v>
      </c>
      <c r="K18" s="19">
        <v>12</v>
      </c>
      <c r="L18" s="19"/>
      <c r="M18" s="19"/>
      <c r="N18" s="19"/>
      <c r="O18" s="19"/>
      <c r="P18" s="19"/>
      <c r="Q18" s="19"/>
      <c r="R18" s="19"/>
      <c r="S18" s="33">
        <f t="shared" si="0"/>
        <v>17</v>
      </c>
      <c r="T18" s="44">
        <f t="shared" si="1"/>
        <v>17</v>
      </c>
      <c r="U18" s="57"/>
      <c r="V18" s="58"/>
      <c r="W18" s="59"/>
      <c r="X18" s="110">
        <v>1</v>
      </c>
      <c r="Y18" s="106">
        <v>1</v>
      </c>
      <c r="Z18" s="109">
        <v>1</v>
      </c>
      <c r="AA18" s="109">
        <v>1</v>
      </c>
      <c r="AB18" s="105"/>
      <c r="AC18" s="105"/>
      <c r="AD18" s="109">
        <v>1</v>
      </c>
      <c r="AE18" s="105"/>
      <c r="AF18" s="109">
        <v>1</v>
      </c>
      <c r="AG18" s="107">
        <v>1</v>
      </c>
      <c r="AH18" s="107">
        <v>1</v>
      </c>
      <c r="AI18" s="105"/>
      <c r="AJ18" s="105"/>
      <c r="AK18" s="105"/>
      <c r="AL18" s="105"/>
      <c r="AM18" s="105"/>
      <c r="AN18" s="105"/>
      <c r="AO18" s="105"/>
      <c r="AP18" s="105"/>
      <c r="AQ18" s="105"/>
      <c r="AR18" s="105"/>
      <c r="AS18" s="105"/>
      <c r="AT18" s="105"/>
      <c r="AU18" s="105"/>
      <c r="AV18" s="105"/>
      <c r="AW18" s="105"/>
      <c r="AX18" s="105"/>
      <c r="AY18" s="105"/>
      <c r="AZ18" s="107">
        <v>1</v>
      </c>
      <c r="BA18" s="5"/>
      <c r="BB18" s="5"/>
      <c r="BC18" s="5"/>
      <c r="BD18" s="5"/>
      <c r="BE18" s="5"/>
    </row>
    <row r="19" spans="1:57" ht="130" customHeight="1" x14ac:dyDescent="0.35">
      <c r="A19" s="5"/>
      <c r="B19" s="135"/>
      <c r="C19" s="118" t="s">
        <v>74</v>
      </c>
      <c r="D19" s="24">
        <v>20</v>
      </c>
      <c r="E19" s="24">
        <v>13</v>
      </c>
      <c r="F19" s="24">
        <v>21</v>
      </c>
      <c r="G19" s="24"/>
      <c r="H19" s="24">
        <v>0</v>
      </c>
      <c r="I19" s="20">
        <f>(($D19/(SUM($D$16:$D$29)))*($I$10))-H19</f>
        <v>58</v>
      </c>
      <c r="J19" s="19">
        <v>12</v>
      </c>
      <c r="K19" s="19">
        <v>12</v>
      </c>
      <c r="L19" s="19"/>
      <c r="M19" s="19"/>
      <c r="N19" s="19"/>
      <c r="O19" s="19"/>
      <c r="P19" s="19"/>
      <c r="Q19" s="19"/>
      <c r="R19" s="19"/>
      <c r="S19" s="33">
        <f t="shared" si="0"/>
        <v>17</v>
      </c>
      <c r="T19" s="44">
        <f t="shared" si="1"/>
        <v>17</v>
      </c>
      <c r="U19" s="57"/>
      <c r="V19" s="58"/>
      <c r="W19" s="59"/>
      <c r="X19" s="113">
        <v>1</v>
      </c>
      <c r="Y19" s="105"/>
      <c r="Z19" s="109">
        <v>1</v>
      </c>
      <c r="AA19" s="109">
        <v>1</v>
      </c>
      <c r="AB19" s="105"/>
      <c r="AC19" s="105"/>
      <c r="AD19" s="109">
        <v>1</v>
      </c>
      <c r="AE19" s="105"/>
      <c r="AF19" s="109">
        <v>1</v>
      </c>
      <c r="AG19" s="107">
        <v>1</v>
      </c>
      <c r="AH19" s="107">
        <v>1</v>
      </c>
      <c r="AI19" s="105"/>
      <c r="AJ19" s="105"/>
      <c r="AK19" s="105"/>
      <c r="AL19" s="105"/>
      <c r="AM19" s="105"/>
      <c r="AN19" s="105"/>
      <c r="AO19" s="105"/>
      <c r="AP19" s="105"/>
      <c r="AQ19" s="105"/>
      <c r="AR19" s="105"/>
      <c r="AS19" s="105"/>
      <c r="AT19" s="105"/>
      <c r="AU19" s="105"/>
      <c r="AV19" s="105"/>
      <c r="AW19" s="105"/>
      <c r="AX19" s="105"/>
      <c r="AY19" s="105"/>
      <c r="AZ19" s="107">
        <v>1</v>
      </c>
      <c r="BA19" s="5"/>
      <c r="BB19" s="5"/>
      <c r="BC19" s="5"/>
      <c r="BD19" s="5"/>
      <c r="BE19" s="5"/>
    </row>
    <row r="20" spans="1:57" ht="130" customHeight="1" x14ac:dyDescent="0.35">
      <c r="A20" s="5"/>
      <c r="B20" s="135"/>
      <c r="C20" s="118" t="s">
        <v>75</v>
      </c>
      <c r="D20" s="24">
        <v>20</v>
      </c>
      <c r="E20" s="24">
        <v>13</v>
      </c>
      <c r="F20" s="24">
        <v>21</v>
      </c>
      <c r="G20" s="24"/>
      <c r="H20" s="24">
        <v>0</v>
      </c>
      <c r="I20" s="20">
        <f>(($D20/(SUM($D$16:$D$29)))*($I$10))-H20</f>
        <v>58</v>
      </c>
      <c r="J20" s="19">
        <v>12</v>
      </c>
      <c r="K20" s="19">
        <v>12</v>
      </c>
      <c r="L20" s="19"/>
      <c r="M20" s="19"/>
      <c r="N20" s="19"/>
      <c r="O20" s="19"/>
      <c r="P20" s="19"/>
      <c r="Q20" s="19"/>
      <c r="R20" s="19"/>
      <c r="S20" s="33">
        <f t="shared" si="0"/>
        <v>17</v>
      </c>
      <c r="T20" s="44">
        <f t="shared" si="1"/>
        <v>17</v>
      </c>
      <c r="U20" s="57"/>
      <c r="V20" s="58"/>
      <c r="W20" s="59"/>
      <c r="X20" s="114">
        <v>1</v>
      </c>
      <c r="Y20" s="107">
        <v>1</v>
      </c>
      <c r="Z20" s="107">
        <v>1</v>
      </c>
      <c r="AA20" s="107">
        <v>1</v>
      </c>
      <c r="AB20" s="107">
        <v>1</v>
      </c>
      <c r="AC20" s="107">
        <v>1</v>
      </c>
      <c r="AD20" s="107">
        <v>1</v>
      </c>
      <c r="AE20" s="109">
        <v>1</v>
      </c>
      <c r="AF20" s="107">
        <v>1</v>
      </c>
      <c r="AG20" s="107">
        <v>1</v>
      </c>
      <c r="AH20" s="107">
        <v>1</v>
      </c>
      <c r="AI20" s="107">
        <v>1</v>
      </c>
      <c r="AJ20" s="107">
        <v>1</v>
      </c>
      <c r="AK20" s="107">
        <v>1</v>
      </c>
      <c r="AL20" s="107">
        <v>1</v>
      </c>
      <c r="AM20" s="107">
        <v>1</v>
      </c>
      <c r="AN20" s="109">
        <v>1</v>
      </c>
      <c r="AO20" s="109">
        <v>1</v>
      </c>
      <c r="AP20" s="109">
        <v>1</v>
      </c>
      <c r="AQ20" s="109">
        <v>1</v>
      </c>
      <c r="AR20" s="109">
        <v>1</v>
      </c>
      <c r="AS20" s="109">
        <v>1</v>
      </c>
      <c r="AT20" s="109">
        <v>1</v>
      </c>
      <c r="AU20" s="107">
        <v>1</v>
      </c>
      <c r="AV20" s="107">
        <v>1</v>
      </c>
      <c r="AW20" s="109">
        <v>1</v>
      </c>
      <c r="AX20" s="109">
        <v>1</v>
      </c>
      <c r="AY20" s="109">
        <v>1</v>
      </c>
      <c r="AZ20" s="107">
        <v>1</v>
      </c>
      <c r="BA20" s="5"/>
      <c r="BB20" s="5"/>
      <c r="BC20" s="5"/>
      <c r="BD20" s="5"/>
      <c r="BE20" s="5"/>
    </row>
    <row r="21" spans="1:57" ht="130" customHeight="1" x14ac:dyDescent="0.35">
      <c r="A21" s="5"/>
      <c r="B21" s="135"/>
      <c r="C21" s="118" t="s">
        <v>76</v>
      </c>
      <c r="D21" s="24">
        <v>20</v>
      </c>
      <c r="E21" s="24">
        <v>21</v>
      </c>
      <c r="F21" s="24">
        <v>23</v>
      </c>
      <c r="G21" s="24"/>
      <c r="H21" s="24">
        <v>0</v>
      </c>
      <c r="I21" s="20">
        <f>(($D21/(SUM($D$16:$D$29)))*($I$10))-H21</f>
        <v>58</v>
      </c>
      <c r="J21" s="19">
        <v>12</v>
      </c>
      <c r="K21" s="19">
        <v>12</v>
      </c>
      <c r="L21" s="19"/>
      <c r="M21" s="19"/>
      <c r="N21" s="19"/>
      <c r="O21" s="19"/>
      <c r="P21" s="19"/>
      <c r="Q21" s="19"/>
      <c r="R21" s="19"/>
      <c r="S21" s="33">
        <f t="shared" si="0"/>
        <v>17</v>
      </c>
      <c r="T21" s="44">
        <f t="shared" si="1"/>
        <v>17</v>
      </c>
      <c r="U21" s="57"/>
      <c r="V21" s="58"/>
      <c r="W21" s="59"/>
      <c r="X21" s="111"/>
      <c r="Y21" s="105"/>
      <c r="Z21" s="105"/>
      <c r="AA21" s="105"/>
      <c r="AB21" s="109">
        <v>1</v>
      </c>
      <c r="AC21" s="109">
        <v>1</v>
      </c>
      <c r="AD21" s="105"/>
      <c r="AE21" s="109">
        <v>1</v>
      </c>
      <c r="AF21" s="105"/>
      <c r="AG21" s="109">
        <v>1</v>
      </c>
      <c r="AH21" s="105"/>
      <c r="AI21" s="109">
        <v>1</v>
      </c>
      <c r="AJ21" s="106">
        <v>1</v>
      </c>
      <c r="AK21" s="106">
        <v>1</v>
      </c>
      <c r="AL21" s="107">
        <v>1</v>
      </c>
      <c r="AM21" s="109">
        <v>1</v>
      </c>
      <c r="AN21" s="106">
        <v>1</v>
      </c>
      <c r="AO21" s="106">
        <v>1</v>
      </c>
      <c r="AP21" s="106">
        <v>1</v>
      </c>
      <c r="AQ21" s="107">
        <v>1</v>
      </c>
      <c r="AR21" s="109">
        <v>1</v>
      </c>
      <c r="AS21" s="105"/>
      <c r="AT21" s="105"/>
      <c r="AU21" s="109">
        <v>1</v>
      </c>
      <c r="AV21" s="109">
        <v>1</v>
      </c>
      <c r="AW21" s="105"/>
      <c r="AX21" s="105"/>
      <c r="AY21" s="105"/>
      <c r="AZ21" s="107">
        <v>1</v>
      </c>
      <c r="BA21" s="5"/>
      <c r="BB21" s="5"/>
      <c r="BC21" s="5"/>
      <c r="BD21" s="5"/>
      <c r="BE21" s="5"/>
    </row>
    <row r="22" spans="1:57" ht="145" customHeight="1" x14ac:dyDescent="0.35">
      <c r="A22" s="5"/>
      <c r="B22" s="135"/>
      <c r="C22" s="118" t="s">
        <v>77</v>
      </c>
      <c r="D22" s="24">
        <v>20</v>
      </c>
      <c r="E22" s="24">
        <v>21</v>
      </c>
      <c r="F22" s="24">
        <v>23</v>
      </c>
      <c r="G22" s="24"/>
      <c r="H22" s="24">
        <v>0</v>
      </c>
      <c r="I22" s="20">
        <f>(($D22/(SUM($D$16:$D$29)))*($I$10))-H22</f>
        <v>58</v>
      </c>
      <c r="J22" s="19">
        <v>12</v>
      </c>
      <c r="K22" s="19">
        <v>12</v>
      </c>
      <c r="L22" s="19"/>
      <c r="M22" s="19"/>
      <c r="N22" s="19"/>
      <c r="O22" s="19"/>
      <c r="P22" s="19"/>
      <c r="Q22" s="19"/>
      <c r="R22" s="19"/>
      <c r="S22" s="33">
        <f t="shared" si="0"/>
        <v>17</v>
      </c>
      <c r="T22" s="44">
        <f t="shared" si="1"/>
        <v>17</v>
      </c>
      <c r="U22" s="60"/>
      <c r="V22" s="61"/>
      <c r="W22" s="62"/>
      <c r="X22" s="112">
        <v>1</v>
      </c>
      <c r="Y22" s="107">
        <v>1</v>
      </c>
      <c r="Z22" s="107">
        <v>1</v>
      </c>
      <c r="AA22" s="107">
        <v>1</v>
      </c>
      <c r="AB22" s="109">
        <v>1</v>
      </c>
      <c r="AC22" s="109">
        <v>1</v>
      </c>
      <c r="AD22" s="109">
        <v>1</v>
      </c>
      <c r="AE22" s="107">
        <v>1</v>
      </c>
      <c r="AF22" s="109">
        <v>1</v>
      </c>
      <c r="AG22" s="109">
        <v>1</v>
      </c>
      <c r="AH22" s="109">
        <v>1</v>
      </c>
      <c r="AI22" s="109">
        <v>1</v>
      </c>
      <c r="AJ22" s="107">
        <v>1</v>
      </c>
      <c r="AK22" s="107">
        <v>1</v>
      </c>
      <c r="AL22" s="107">
        <v>1</v>
      </c>
      <c r="AM22" s="109">
        <v>1</v>
      </c>
      <c r="AN22" s="109">
        <v>1</v>
      </c>
      <c r="AO22" s="109">
        <v>1</v>
      </c>
      <c r="AP22" s="109">
        <v>1</v>
      </c>
      <c r="AQ22" s="109">
        <v>1</v>
      </c>
      <c r="AR22" s="107">
        <v>1</v>
      </c>
      <c r="AS22" s="109">
        <v>1</v>
      </c>
      <c r="AT22" s="109">
        <v>1</v>
      </c>
      <c r="AU22" s="107">
        <v>1</v>
      </c>
      <c r="AV22" s="107">
        <v>1</v>
      </c>
      <c r="AW22" s="107">
        <v>1</v>
      </c>
      <c r="AX22" s="107">
        <v>1</v>
      </c>
      <c r="AY22" s="107">
        <v>1</v>
      </c>
      <c r="AZ22" s="109">
        <v>1</v>
      </c>
      <c r="BA22" s="5"/>
      <c r="BB22" s="5"/>
      <c r="BC22" s="5"/>
      <c r="BD22" s="5"/>
      <c r="BE22" s="5"/>
    </row>
    <row r="23" spans="1:57" ht="20.5" customHeight="1" x14ac:dyDescent="0.35">
      <c r="A23" s="5"/>
      <c r="B23" s="5"/>
      <c r="C23" s="120"/>
      <c r="D23" s="25"/>
      <c r="E23" s="25"/>
      <c r="F23" s="25"/>
      <c r="G23" s="25"/>
      <c r="H23" s="25"/>
      <c r="I23" s="21"/>
      <c r="J23" s="13"/>
      <c r="K23" s="13"/>
      <c r="L23" s="13"/>
      <c r="M23" s="13"/>
      <c r="N23" s="13"/>
      <c r="O23" s="13"/>
      <c r="P23" s="13"/>
      <c r="Q23" s="13"/>
      <c r="R23" s="13"/>
      <c r="S23" s="13"/>
      <c r="T23" s="45"/>
      <c r="U23" s="66" t="s">
        <v>65</v>
      </c>
      <c r="V23" s="67" t="s">
        <v>66</v>
      </c>
      <c r="W23" s="67" t="s">
        <v>67</v>
      </c>
      <c r="X23" s="68"/>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5"/>
      <c r="BB23" s="5"/>
      <c r="BC23" s="5"/>
      <c r="BD23" s="5"/>
      <c r="BE23" s="5"/>
    </row>
    <row r="24" spans="1:57" ht="127" customHeight="1" x14ac:dyDescent="0.35">
      <c r="A24" s="5"/>
      <c r="B24" s="135" t="s">
        <v>78</v>
      </c>
      <c r="C24" s="118" t="s">
        <v>79</v>
      </c>
      <c r="D24" s="24">
        <v>20</v>
      </c>
      <c r="E24" s="24"/>
      <c r="F24" s="24"/>
      <c r="G24" s="24"/>
      <c r="H24" s="24">
        <v>0</v>
      </c>
      <c r="I24" s="20">
        <f>(($D24/(SUM($D$16:$D$29)))*($I$10))-H24</f>
        <v>58</v>
      </c>
      <c r="J24" s="19">
        <v>12</v>
      </c>
      <c r="K24" s="19">
        <v>12</v>
      </c>
      <c r="L24" s="19"/>
      <c r="M24" s="19"/>
      <c r="N24" s="19"/>
      <c r="O24" s="19"/>
      <c r="P24" s="19"/>
      <c r="Q24" s="19"/>
      <c r="R24" s="19"/>
      <c r="S24" s="33">
        <f t="shared" ref="S24:S28" si="2">(I24-(SUM(J24:R24)))/2</f>
        <v>17</v>
      </c>
      <c r="T24" s="44">
        <f t="shared" ref="T24:T28" si="3">(I24-(SUM(J24:R24)))/2</f>
        <v>17</v>
      </c>
      <c r="U24" s="63" t="s">
        <v>80</v>
      </c>
      <c r="V24" s="64" t="s">
        <v>80</v>
      </c>
      <c r="W24" s="65" t="s">
        <v>80</v>
      </c>
      <c r="X24" s="110">
        <v>1</v>
      </c>
      <c r="Y24" s="106">
        <v>1</v>
      </c>
      <c r="Z24" s="109">
        <v>1</v>
      </c>
      <c r="AA24" s="105"/>
      <c r="AB24" s="107">
        <v>1</v>
      </c>
      <c r="AC24" s="105"/>
      <c r="AD24" s="109">
        <v>1</v>
      </c>
      <c r="AE24" s="106">
        <v>1</v>
      </c>
      <c r="AF24" s="109">
        <v>1</v>
      </c>
      <c r="AG24" s="109">
        <v>1</v>
      </c>
      <c r="AH24" s="107">
        <v>1</v>
      </c>
      <c r="AI24" s="106">
        <v>1</v>
      </c>
      <c r="AJ24" s="106">
        <v>1</v>
      </c>
      <c r="AK24" s="105"/>
      <c r="AL24" s="105"/>
      <c r="AM24" s="105"/>
      <c r="AN24" s="105"/>
      <c r="AO24" s="105"/>
      <c r="AP24" s="105"/>
      <c r="AQ24" s="105"/>
      <c r="AR24" s="105"/>
      <c r="AS24" s="105"/>
      <c r="AT24" s="107">
        <v>1</v>
      </c>
      <c r="AU24" s="105"/>
      <c r="AV24" s="107">
        <v>1</v>
      </c>
      <c r="AW24" s="109">
        <v>1</v>
      </c>
      <c r="AX24" s="105"/>
      <c r="AY24" s="105"/>
      <c r="AZ24" s="107">
        <v>1</v>
      </c>
      <c r="BA24" s="5"/>
      <c r="BB24" s="5"/>
      <c r="BC24" s="5"/>
      <c r="BD24" s="5"/>
      <c r="BE24" s="5"/>
    </row>
    <row r="25" spans="1:57" ht="127" customHeight="1" x14ac:dyDescent="0.35">
      <c r="A25" s="5"/>
      <c r="B25" s="135"/>
      <c r="C25" s="118" t="s">
        <v>81</v>
      </c>
      <c r="D25" s="24">
        <v>20</v>
      </c>
      <c r="E25" s="24"/>
      <c r="F25" s="24"/>
      <c r="G25" s="24"/>
      <c r="H25" s="24">
        <v>0</v>
      </c>
      <c r="I25" s="20">
        <f>(($D25/(SUM($D$16:$D$29)))*($I$10))-H25</f>
        <v>58</v>
      </c>
      <c r="J25" s="19">
        <v>12</v>
      </c>
      <c r="K25" s="19">
        <v>12</v>
      </c>
      <c r="L25" s="19"/>
      <c r="M25" s="19"/>
      <c r="N25" s="19"/>
      <c r="O25" s="19"/>
      <c r="P25" s="19"/>
      <c r="Q25" s="19"/>
      <c r="R25" s="19"/>
      <c r="S25" s="33">
        <f t="shared" si="2"/>
        <v>17</v>
      </c>
      <c r="T25" s="44">
        <f t="shared" si="3"/>
        <v>17</v>
      </c>
      <c r="U25" s="54"/>
      <c r="V25" s="55"/>
      <c r="W25" s="56"/>
      <c r="X25" s="110">
        <v>1</v>
      </c>
      <c r="Y25" s="105"/>
      <c r="Z25" s="109">
        <v>1</v>
      </c>
      <c r="AA25" s="109">
        <v>1</v>
      </c>
      <c r="AB25" s="105"/>
      <c r="AC25" s="105"/>
      <c r="AD25" s="109">
        <v>1</v>
      </c>
      <c r="AE25" s="105"/>
      <c r="AF25" s="109">
        <v>1</v>
      </c>
      <c r="AG25" s="109">
        <v>1</v>
      </c>
      <c r="AH25" s="109">
        <v>1</v>
      </c>
      <c r="AI25" s="105"/>
      <c r="AJ25" s="105"/>
      <c r="AK25" s="106">
        <v>1</v>
      </c>
      <c r="AL25" s="105"/>
      <c r="AM25" s="105"/>
      <c r="AN25" s="105"/>
      <c r="AO25" s="105"/>
      <c r="AP25" s="105"/>
      <c r="AQ25" s="105"/>
      <c r="AR25" s="105"/>
      <c r="AS25" s="105"/>
      <c r="AT25" s="109">
        <v>1</v>
      </c>
      <c r="AU25" s="105"/>
      <c r="AV25" s="105"/>
      <c r="AW25" s="109">
        <v>1</v>
      </c>
      <c r="AX25" s="105"/>
      <c r="AY25" s="105"/>
      <c r="AZ25" s="107">
        <v>1</v>
      </c>
      <c r="BA25" s="5"/>
      <c r="BB25" s="5"/>
      <c r="BC25" s="5"/>
      <c r="BD25" s="5"/>
      <c r="BE25" s="5"/>
    </row>
    <row r="26" spans="1:57" ht="127" customHeight="1" x14ac:dyDescent="0.35">
      <c r="A26" s="5"/>
      <c r="B26" s="135"/>
      <c r="C26" s="118" t="s">
        <v>82</v>
      </c>
      <c r="D26" s="24">
        <v>20</v>
      </c>
      <c r="E26" s="24"/>
      <c r="F26" s="24"/>
      <c r="G26" s="24"/>
      <c r="H26" s="24">
        <v>0</v>
      </c>
      <c r="I26" s="20">
        <f>(($D26/(SUM($D$16:$D$29)))*($I$10))-H26</f>
        <v>58</v>
      </c>
      <c r="J26" s="19">
        <v>12</v>
      </c>
      <c r="K26" s="19">
        <v>12</v>
      </c>
      <c r="L26" s="19"/>
      <c r="M26" s="19"/>
      <c r="N26" s="19"/>
      <c r="O26" s="19"/>
      <c r="P26" s="19"/>
      <c r="Q26" s="19"/>
      <c r="R26" s="19"/>
      <c r="S26" s="33">
        <f t="shared" si="2"/>
        <v>17</v>
      </c>
      <c r="T26" s="44">
        <f t="shared" si="3"/>
        <v>17</v>
      </c>
      <c r="U26" s="57"/>
      <c r="V26" s="58"/>
      <c r="W26" s="59"/>
      <c r="X26" s="108">
        <v>1</v>
      </c>
      <c r="Y26" s="109">
        <v>1</v>
      </c>
      <c r="Z26" s="106">
        <v>1</v>
      </c>
      <c r="AA26" s="109">
        <v>1</v>
      </c>
      <c r="AB26" s="106">
        <v>1</v>
      </c>
      <c r="AC26" s="106">
        <v>1</v>
      </c>
      <c r="AD26" s="109">
        <v>1</v>
      </c>
      <c r="AE26" s="106">
        <v>1</v>
      </c>
      <c r="AF26" s="109">
        <v>1</v>
      </c>
      <c r="AG26" s="109">
        <v>1</v>
      </c>
      <c r="AH26" s="109">
        <v>1</v>
      </c>
      <c r="AI26" s="107">
        <v>1</v>
      </c>
      <c r="AJ26" s="109">
        <v>1</v>
      </c>
      <c r="AK26" s="109">
        <v>1</v>
      </c>
      <c r="AL26" s="109">
        <v>1</v>
      </c>
      <c r="AM26" s="105"/>
      <c r="AN26" s="106">
        <v>1</v>
      </c>
      <c r="AO26" s="107">
        <v>1</v>
      </c>
      <c r="AP26" s="109">
        <v>1</v>
      </c>
      <c r="AQ26" s="109">
        <v>1</v>
      </c>
      <c r="AR26" s="107">
        <v>1</v>
      </c>
      <c r="AS26" s="105"/>
      <c r="AT26" s="109">
        <v>1</v>
      </c>
      <c r="AU26" s="109">
        <v>1</v>
      </c>
      <c r="AV26" s="107">
        <v>1</v>
      </c>
      <c r="AW26" s="105"/>
      <c r="AX26" s="105"/>
      <c r="AY26" s="105"/>
      <c r="AZ26" s="107">
        <v>1</v>
      </c>
      <c r="BA26" s="5"/>
      <c r="BB26" s="5"/>
      <c r="BC26" s="5"/>
      <c r="BD26" s="5"/>
      <c r="BE26" s="5"/>
    </row>
    <row r="27" spans="1:57" ht="127" customHeight="1" x14ac:dyDescent="0.35">
      <c r="A27" s="5"/>
      <c r="B27" s="135"/>
      <c r="C27" s="118" t="s">
        <v>83</v>
      </c>
      <c r="D27" s="24">
        <v>20</v>
      </c>
      <c r="E27" s="24"/>
      <c r="F27" s="24"/>
      <c r="G27" s="24"/>
      <c r="H27" s="24">
        <v>0</v>
      </c>
      <c r="I27" s="20">
        <f>(($D27/(SUM($D$16:$D$29)))*($I$10))-H27</f>
        <v>58</v>
      </c>
      <c r="J27" s="19">
        <v>12</v>
      </c>
      <c r="K27" s="19">
        <v>12</v>
      </c>
      <c r="L27" s="19"/>
      <c r="M27" s="19"/>
      <c r="N27" s="19"/>
      <c r="O27" s="19"/>
      <c r="P27" s="19"/>
      <c r="Q27" s="19"/>
      <c r="R27" s="19"/>
      <c r="S27" s="33">
        <f t="shared" si="2"/>
        <v>17</v>
      </c>
      <c r="T27" s="44">
        <f t="shared" si="3"/>
        <v>17</v>
      </c>
      <c r="U27" s="57"/>
      <c r="V27" s="58"/>
      <c r="W27" s="59"/>
      <c r="X27" s="108">
        <v>1</v>
      </c>
      <c r="Y27" s="104">
        <v>1</v>
      </c>
      <c r="Z27" s="105"/>
      <c r="AA27" s="105"/>
      <c r="AB27" s="109">
        <v>1</v>
      </c>
      <c r="AC27" s="104">
        <v>1</v>
      </c>
      <c r="AD27" s="107">
        <v>1</v>
      </c>
      <c r="AE27" s="109">
        <v>1</v>
      </c>
      <c r="AF27" s="109">
        <v>1</v>
      </c>
      <c r="AG27" s="109">
        <v>1</v>
      </c>
      <c r="AH27" s="105"/>
      <c r="AI27" s="115">
        <v>1</v>
      </c>
      <c r="AJ27" s="106">
        <v>1</v>
      </c>
      <c r="AK27" s="107">
        <v>1</v>
      </c>
      <c r="AL27" s="105"/>
      <c r="AM27" s="104">
        <v>1</v>
      </c>
      <c r="AN27" s="106">
        <v>1</v>
      </c>
      <c r="AO27" s="107">
        <v>1</v>
      </c>
      <c r="AP27" s="107">
        <v>1</v>
      </c>
      <c r="AQ27" s="105"/>
      <c r="AR27" s="104">
        <v>1</v>
      </c>
      <c r="AS27" s="105"/>
      <c r="AT27" s="105"/>
      <c r="AU27" s="105"/>
      <c r="AV27" s="104">
        <v>1</v>
      </c>
      <c r="AW27" s="105"/>
      <c r="AX27" s="105"/>
      <c r="AY27" s="105"/>
      <c r="AZ27" s="107">
        <v>1</v>
      </c>
      <c r="BA27" s="5"/>
      <c r="BB27" s="5"/>
      <c r="BC27" s="5"/>
      <c r="BD27" s="5"/>
      <c r="BE27" s="5"/>
    </row>
    <row r="28" spans="1:57" ht="127" customHeight="1" x14ac:dyDescent="0.35">
      <c r="A28" s="5"/>
      <c r="B28" s="135"/>
      <c r="C28" s="121" t="s">
        <v>84</v>
      </c>
      <c r="D28" s="24">
        <v>40</v>
      </c>
      <c r="E28" s="24"/>
      <c r="F28" s="24"/>
      <c r="G28" s="24"/>
      <c r="H28" s="24">
        <v>0</v>
      </c>
      <c r="I28" s="20">
        <f>(($D28/(SUM($D$16:$D$29)))*($I$10))-H28</f>
        <v>116</v>
      </c>
      <c r="J28" s="19">
        <v>12</v>
      </c>
      <c r="K28" s="19">
        <v>12</v>
      </c>
      <c r="L28" s="19"/>
      <c r="M28" s="19"/>
      <c r="N28" s="19"/>
      <c r="O28" s="19"/>
      <c r="P28" s="19"/>
      <c r="Q28" s="19"/>
      <c r="R28" s="19"/>
      <c r="S28" s="33">
        <f t="shared" si="2"/>
        <v>46</v>
      </c>
      <c r="T28" s="44">
        <f t="shared" si="3"/>
        <v>46</v>
      </c>
      <c r="U28" s="57"/>
      <c r="V28" s="58"/>
      <c r="W28" s="59"/>
      <c r="X28" s="116">
        <v>1</v>
      </c>
      <c r="Y28" s="107">
        <v>1</v>
      </c>
      <c r="Z28" s="107">
        <v>1</v>
      </c>
      <c r="AA28" s="107">
        <v>1</v>
      </c>
      <c r="AB28" s="109">
        <v>1</v>
      </c>
      <c r="AC28" s="107">
        <v>1</v>
      </c>
      <c r="AD28" s="109">
        <v>1</v>
      </c>
      <c r="AE28" s="109">
        <v>1</v>
      </c>
      <c r="AF28" s="109">
        <v>1</v>
      </c>
      <c r="AG28" s="109">
        <v>1</v>
      </c>
      <c r="AH28" s="107">
        <v>1</v>
      </c>
      <c r="AI28" s="109">
        <v>1</v>
      </c>
      <c r="AJ28" s="107">
        <v>1</v>
      </c>
      <c r="AK28" s="107">
        <v>1</v>
      </c>
      <c r="AL28" s="107">
        <v>1</v>
      </c>
      <c r="AM28" s="109">
        <v>1</v>
      </c>
      <c r="AN28" s="109">
        <v>1</v>
      </c>
      <c r="AO28" s="109">
        <v>1</v>
      </c>
      <c r="AP28" s="109">
        <v>1</v>
      </c>
      <c r="AQ28" s="109">
        <v>1</v>
      </c>
      <c r="AR28" s="107">
        <v>1</v>
      </c>
      <c r="AS28" s="109">
        <v>1</v>
      </c>
      <c r="AT28" s="109">
        <v>1</v>
      </c>
      <c r="AU28" s="107">
        <v>1</v>
      </c>
      <c r="AV28" s="107">
        <v>1</v>
      </c>
      <c r="AW28" s="107">
        <v>1</v>
      </c>
      <c r="AX28" s="109">
        <v>1</v>
      </c>
      <c r="AY28" s="109">
        <v>1</v>
      </c>
      <c r="AZ28" s="109">
        <v>1</v>
      </c>
      <c r="BA28" s="5"/>
      <c r="BB28" s="5"/>
      <c r="BC28" s="5"/>
      <c r="BD28" s="5"/>
      <c r="BE28" s="5"/>
    </row>
    <row r="29" spans="1:57" ht="54" customHeight="1" x14ac:dyDescent="0.35">
      <c r="A29" s="5"/>
      <c r="B29" s="5"/>
      <c r="C29" s="22"/>
      <c r="D29" s="23"/>
      <c r="E29" s="23"/>
      <c r="F29" s="23"/>
      <c r="G29" s="23"/>
      <c r="H29" s="72">
        <f>SUM(H16:H28)</f>
        <v>0</v>
      </c>
      <c r="I29" s="73">
        <f>SUM(I16:I28)</f>
        <v>696</v>
      </c>
      <c r="J29" s="73">
        <f>SUM(J16:J28)</f>
        <v>132</v>
      </c>
      <c r="K29" s="73">
        <f>SUM(K16:K28)</f>
        <v>132</v>
      </c>
      <c r="L29" s="73">
        <f>SUM(L16:L28)</f>
        <v>0</v>
      </c>
      <c r="M29" s="73">
        <f>SUM(M16:M28)</f>
        <v>0</v>
      </c>
      <c r="N29" s="73">
        <f>SUM(N16:N28)</f>
        <v>0</v>
      </c>
      <c r="O29" s="73">
        <f>SUM(O16:O28)</f>
        <v>0</v>
      </c>
      <c r="P29" s="73">
        <f>SUM(P16:P28)</f>
        <v>0</v>
      </c>
      <c r="Q29" s="73">
        <f>SUM(Q16:Q28)</f>
        <v>0</v>
      </c>
      <c r="R29" s="73">
        <f>SUM(R16:R28)</f>
        <v>0</v>
      </c>
      <c r="S29" s="73">
        <f>SUM(S16:S28)</f>
        <v>216</v>
      </c>
      <c r="T29" s="73">
        <f>SUM(T16:T28)</f>
        <v>216</v>
      </c>
      <c r="U29" s="66" t="s">
        <v>65</v>
      </c>
      <c r="V29" s="67" t="s">
        <v>66</v>
      </c>
      <c r="W29" s="67" t="s">
        <v>67</v>
      </c>
      <c r="X29" s="48"/>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5"/>
      <c r="BB29" s="5"/>
      <c r="BC29" s="5"/>
      <c r="BD29" s="5"/>
      <c r="BE29" s="5"/>
    </row>
    <row r="30" spans="1:57" ht="20.149999999999999" customHeight="1" x14ac:dyDescent="0.35">
      <c r="A30" s="5"/>
      <c r="B30" s="5"/>
      <c r="C30" s="22"/>
      <c r="D30" s="23"/>
      <c r="E30" s="23"/>
      <c r="F30" s="23"/>
      <c r="G30" s="23"/>
      <c r="H30" s="23"/>
      <c r="I30" s="13"/>
      <c r="J30" s="13"/>
      <c r="K30" s="13"/>
      <c r="L30" s="13"/>
      <c r="M30" s="13"/>
      <c r="N30" s="13"/>
      <c r="O30" s="13"/>
      <c r="P30" s="13"/>
      <c r="Q30" s="13"/>
      <c r="R30" s="13"/>
      <c r="S30" s="13"/>
      <c r="T30" s="45"/>
      <c r="U30" s="70"/>
      <c r="V30" s="71"/>
      <c r="W30" s="71"/>
      <c r="X30" s="48"/>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5"/>
      <c r="BB30" s="5"/>
      <c r="BC30" s="5"/>
      <c r="BD30" s="5"/>
      <c r="BE30" s="5"/>
    </row>
    <row r="31" spans="1:57" ht="51" customHeight="1" x14ac:dyDescent="0.35">
      <c r="A31" s="5"/>
      <c r="B31" s="136" t="s">
        <v>85</v>
      </c>
      <c r="C31" s="40" t="s">
        <v>86</v>
      </c>
      <c r="D31" s="27"/>
      <c r="E31" s="27"/>
      <c r="F31" s="27"/>
      <c r="G31" s="27"/>
      <c r="H31" s="27"/>
      <c r="I31" s="28"/>
      <c r="J31" s="28"/>
      <c r="K31" s="28"/>
      <c r="L31" s="28"/>
      <c r="M31" s="28"/>
      <c r="N31" s="28"/>
      <c r="O31" s="28"/>
      <c r="P31" s="28"/>
      <c r="Q31" s="28"/>
      <c r="R31" s="28"/>
      <c r="S31" s="28"/>
      <c r="T31" s="46"/>
      <c r="U31" s="51"/>
      <c r="V31" s="52"/>
      <c r="W31" s="53"/>
      <c r="X31" s="49"/>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5"/>
      <c r="BB31" s="5"/>
      <c r="BC31" s="5"/>
      <c r="BD31" s="5"/>
      <c r="BE31" s="5"/>
    </row>
    <row r="32" spans="1:57" ht="51" customHeight="1" x14ac:dyDescent="0.35">
      <c r="A32" s="5"/>
      <c r="B32" s="136"/>
      <c r="C32" s="41" t="s">
        <v>87</v>
      </c>
      <c r="D32" s="29"/>
      <c r="E32" s="29"/>
      <c r="F32" s="29"/>
      <c r="G32" s="29"/>
      <c r="H32" s="29"/>
      <c r="I32" s="30"/>
      <c r="J32" s="30"/>
      <c r="K32" s="30"/>
      <c r="L32" s="30"/>
      <c r="M32" s="30"/>
      <c r="N32" s="30"/>
      <c r="O32" s="30"/>
      <c r="P32" s="30"/>
      <c r="Q32" s="30"/>
      <c r="R32" s="30"/>
      <c r="S32" s="30"/>
      <c r="T32" s="47"/>
      <c r="U32" s="137" t="s">
        <v>3</v>
      </c>
      <c r="V32" s="138"/>
      <c r="W32" s="139"/>
      <c r="X32" s="50"/>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5"/>
      <c r="BB32" s="5"/>
      <c r="BC32" s="5"/>
      <c r="BD32" s="5"/>
      <c r="BE32" s="5"/>
    </row>
    <row r="33" spans="1:57" x14ac:dyDescent="0.35">
      <c r="A33" s="5"/>
      <c r="B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row>
    <row r="34" spans="1:57" x14ac:dyDescent="0.35">
      <c r="A34" s="5"/>
      <c r="B34" s="5"/>
      <c r="C34" s="8" t="s">
        <v>88</v>
      </c>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row>
    <row r="35" spans="1:57" ht="18.5" x14ac:dyDescent="0.35">
      <c r="A35" s="5"/>
      <c r="B35" s="5"/>
      <c r="C35" s="26" t="s">
        <v>89</v>
      </c>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row>
    <row r="36" spans="1:57" x14ac:dyDescent="0.3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row>
    <row r="37" spans="1:57" x14ac:dyDescent="0.3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1:57" x14ac:dyDescent="0.3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1:57" x14ac:dyDescent="0.3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1:57" x14ac:dyDescent="0.3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1:57" x14ac:dyDescent="0.3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1:57" x14ac:dyDescent="0.3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1:57" x14ac:dyDescent="0.3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1:57" x14ac:dyDescent="0.3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1:57" x14ac:dyDescent="0.3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1:57" x14ac:dyDescent="0.3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1:57" x14ac:dyDescent="0.3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1:57" x14ac:dyDescent="0.3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1:57" x14ac:dyDescent="0.3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1:57" x14ac:dyDescent="0.3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1:57" x14ac:dyDescent="0.3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1:57" x14ac:dyDescent="0.3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1:57" x14ac:dyDescent="0.3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1:57" x14ac:dyDescent="0.3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row r="55" spans="1:57" x14ac:dyDescent="0.3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row>
  </sheetData>
  <mergeCells count="12">
    <mergeCell ref="T6:Y11"/>
    <mergeCell ref="AE7:AN7"/>
    <mergeCell ref="U14:W14"/>
    <mergeCell ref="I2:AC2"/>
    <mergeCell ref="I3:AC3"/>
    <mergeCell ref="AE5:AN5"/>
    <mergeCell ref="AE6:AN6"/>
    <mergeCell ref="AE8:AN8"/>
    <mergeCell ref="B17:B22"/>
    <mergeCell ref="B24:B28"/>
    <mergeCell ref="B31:B32"/>
    <mergeCell ref="U32:W32"/>
  </mergeCells>
  <phoneticPr fontId="5" type="noConversion"/>
  <hyperlinks>
    <hyperlink ref="I2:AC2" r:id="rId1" display="https://www.instituteforapprenticeships.org/apprenticeship-standards/product-design-and-development-engineer-degree/" xr:uid="{27051DE3-751B-4254-82EE-659B2C619419}"/>
    <hyperlink ref="I3:AC3" r:id="rId2" display="https://www.instituteforapprenticeships.org/media/1726/l6-pdd-epa-final-pdf-version-28th-mar-18.pdf" xr:uid="{D9CDD687-CEB4-48A5-876E-DC0487E90740}"/>
    <hyperlink ref="U32:W32" r:id="rId3" display="https://www.instituteforapprenticeships.org/media/1726/l6-pdd-epa-final-pdf-version-28th-mar-18.pdf" xr:uid="{5EEBC095-C2D1-47C8-82BF-41A5F376E2C4}"/>
  </hyperlinks>
  <pageMargins left="0.7" right="0.7" top="0.75" bottom="0.75" header="0.3" footer="0.3"/>
  <pageSetup paperSize="9" orientation="portrait" horizontalDpi="90" verticalDpi="9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activeCell="L11" sqref="L11"/>
    </sheetView>
  </sheetViews>
  <sheetFormatPr defaultRowHeight="14.5" x14ac:dyDescent="0.35"/>
  <cols>
    <col min="1" max="1" width="3.54296875" customWidth="1"/>
    <col min="2" max="3" width="11.453125" customWidth="1"/>
    <col min="4" max="4" width="14.26953125" customWidth="1"/>
    <col min="5" max="5" width="3.54296875" customWidth="1"/>
    <col min="6" max="6" width="9.81640625" customWidth="1"/>
    <col min="7" max="7" width="11.453125" customWidth="1"/>
    <col min="8" max="8" width="72.1796875" customWidth="1"/>
    <col min="9" max="9" width="10.453125" customWidth="1"/>
    <col min="11" max="11" width="8.7265625" customWidth="1"/>
    <col min="12" max="12" width="72.81640625" customWidth="1"/>
  </cols>
  <sheetData>
    <row r="1" spans="1:15" x14ac:dyDescent="0.35">
      <c r="A1" s="5"/>
      <c r="B1" s="5" t="s">
        <v>90</v>
      </c>
      <c r="C1" s="5"/>
      <c r="D1" s="5"/>
      <c r="E1" s="5"/>
      <c r="F1" s="128" t="str">
        <f>'Training Plan-Template'!D2</f>
        <v>Product Design and Development Engineer</v>
      </c>
      <c r="G1" s="5"/>
      <c r="H1" s="5"/>
      <c r="I1" s="5"/>
      <c r="J1" s="5"/>
      <c r="K1" s="76"/>
      <c r="L1" s="78" t="s">
        <v>91</v>
      </c>
      <c r="M1" s="78"/>
      <c r="N1" s="78"/>
      <c r="O1" s="78"/>
    </row>
    <row r="2" spans="1:15" x14ac:dyDescent="0.35">
      <c r="A2" s="5"/>
      <c r="B2" s="5" t="s">
        <v>6</v>
      </c>
      <c r="C2" s="5"/>
      <c r="D2" s="5"/>
      <c r="E2" s="5"/>
      <c r="F2" s="128" t="str">
        <f>'Training Plan-Template'!I6</f>
        <v>BEng (Hons) Mechanical Engineering Apprenticeship - New</v>
      </c>
      <c r="G2" s="5"/>
      <c r="H2" s="5"/>
      <c r="I2" s="5"/>
      <c r="J2" s="5"/>
      <c r="K2" s="76"/>
      <c r="L2" s="78" t="str">
        <f t="shared" ref="L2:L7" si="0">B8</f>
        <v>Campus Lectures (1 hour each)</v>
      </c>
      <c r="M2" s="78">
        <f>F8</f>
        <v>132</v>
      </c>
      <c r="N2" s="78"/>
      <c r="O2" s="78"/>
    </row>
    <row r="3" spans="1:15" ht="26.5" customHeight="1" x14ac:dyDescent="0.35">
      <c r="A3" s="5"/>
      <c r="B3" s="5"/>
      <c r="C3" s="5"/>
      <c r="D3" s="5"/>
      <c r="E3" s="5"/>
      <c r="F3" s="5"/>
      <c r="G3" s="5"/>
      <c r="H3" s="5"/>
      <c r="I3" s="5"/>
      <c r="J3" s="5"/>
      <c r="K3" s="76"/>
      <c r="L3" s="78" t="str">
        <f t="shared" si="0"/>
        <v>Campus tutorial / seminar (1 hour each)</v>
      </c>
      <c r="M3" s="78">
        <f t="shared" ref="M3:M6" si="1">F9</f>
        <v>132</v>
      </c>
      <c r="N3" s="78"/>
      <c r="O3" s="78"/>
    </row>
    <row r="4" spans="1:15" ht="15.5" x14ac:dyDescent="0.35">
      <c r="A4" s="5"/>
      <c r="B4" s="134" t="s">
        <v>92</v>
      </c>
      <c r="C4" s="5"/>
      <c r="D4" s="5"/>
      <c r="E4" s="5"/>
      <c r="F4" s="74">
        <f>'Training Plan-Template'!I11</f>
        <v>696</v>
      </c>
      <c r="G4" s="5"/>
      <c r="H4" s="5"/>
      <c r="I4" s="5"/>
      <c r="J4" s="5"/>
      <c r="K4" s="76"/>
      <c r="L4" s="78" t="str">
        <f t="shared" si="0"/>
        <v>Portfolio / KSB workshops</v>
      </c>
      <c r="M4" s="78">
        <f t="shared" si="1"/>
        <v>0</v>
      </c>
      <c r="N4" s="78"/>
      <c r="O4" s="78"/>
    </row>
    <row r="5" spans="1:15" ht="15.5" x14ac:dyDescent="0.35">
      <c r="A5" s="5"/>
      <c r="B5" s="134" t="s">
        <v>93</v>
      </c>
      <c r="C5" s="5"/>
      <c r="D5" s="5"/>
      <c r="E5" s="5"/>
      <c r="F5" s="77">
        <f>'Training Plan-Template'!H29</f>
        <v>0</v>
      </c>
      <c r="G5" s="5"/>
      <c r="H5" s="5"/>
      <c r="I5" s="5"/>
      <c r="J5" s="5"/>
      <c r="K5" s="76"/>
      <c r="L5" s="78" t="str">
        <f t="shared" si="0"/>
        <v>On-line taught session (1 hour delivery)</v>
      </c>
      <c r="M5" s="78">
        <f t="shared" si="1"/>
        <v>0</v>
      </c>
      <c r="N5" s="78"/>
      <c r="O5" s="78"/>
    </row>
    <row r="6" spans="1:15" ht="15.5" x14ac:dyDescent="0.35">
      <c r="A6" s="5"/>
      <c r="B6" s="134" t="s">
        <v>94</v>
      </c>
      <c r="C6" s="5"/>
      <c r="D6" s="5"/>
      <c r="E6" s="5"/>
      <c r="F6" s="74">
        <f>F4-F5</f>
        <v>696</v>
      </c>
      <c r="G6" s="5"/>
      <c r="H6" s="5"/>
      <c r="I6" s="5"/>
      <c r="J6" s="5"/>
      <c r="K6" s="76"/>
      <c r="L6" s="78" t="str">
        <f t="shared" si="0"/>
        <v xml:space="preserve">Timetabled student led working </v>
      </c>
      <c r="M6" s="78">
        <f t="shared" si="1"/>
        <v>0</v>
      </c>
      <c r="N6" s="78"/>
      <c r="O6" s="78"/>
    </row>
    <row r="7" spans="1:15" ht="27.65" customHeight="1" x14ac:dyDescent="0.35">
      <c r="A7" s="5"/>
      <c r="B7" s="5"/>
      <c r="C7" s="5"/>
      <c r="D7" s="5"/>
      <c r="E7" s="5"/>
      <c r="F7" s="5"/>
      <c r="G7" s="5"/>
      <c r="H7" s="5"/>
      <c r="I7" s="5"/>
      <c r="J7" s="5"/>
      <c r="K7" s="76"/>
      <c r="L7" s="78" t="str">
        <f t="shared" si="0"/>
        <v>1:1 Supervision</v>
      </c>
      <c r="M7" s="78">
        <f>I8</f>
        <v>0</v>
      </c>
      <c r="N7" s="78"/>
      <c r="O7" s="78"/>
    </row>
    <row r="8" spans="1:15" ht="21" customHeight="1" x14ac:dyDescent="0.35">
      <c r="A8" s="5"/>
      <c r="B8" s="158" t="s">
        <v>24</v>
      </c>
      <c r="C8" s="159"/>
      <c r="D8" s="159"/>
      <c r="E8" s="159"/>
      <c r="F8" s="123">
        <f>'Training Plan-Template'!J29</f>
        <v>132</v>
      </c>
      <c r="G8" s="124"/>
      <c r="H8" s="125" t="s">
        <v>30</v>
      </c>
      <c r="I8" s="123">
        <f>'Training Plan-Template'!P29</f>
        <v>0</v>
      </c>
      <c r="J8" s="5"/>
      <c r="K8" s="76"/>
      <c r="L8" s="78" t="str">
        <f>H8</f>
        <v>Laboratory session</v>
      </c>
      <c r="M8" s="78">
        <f>I8</f>
        <v>0</v>
      </c>
      <c r="N8" s="78"/>
      <c r="O8" s="78"/>
    </row>
    <row r="9" spans="1:15" ht="21" customHeight="1" x14ac:dyDescent="0.35">
      <c r="A9" s="5"/>
      <c r="B9" s="158" t="s">
        <v>25</v>
      </c>
      <c r="C9" s="159"/>
      <c r="D9" s="159"/>
      <c r="E9" s="159"/>
      <c r="F9" s="123">
        <f>'Training Plan-Template'!K29</f>
        <v>132</v>
      </c>
      <c r="G9" s="124"/>
      <c r="H9" s="125" t="s">
        <v>95</v>
      </c>
      <c r="I9" s="123">
        <f>'Training Plan-Template'!Q29</f>
        <v>0</v>
      </c>
      <c r="J9" s="5"/>
      <c r="K9" s="76"/>
      <c r="L9" s="78" t="str">
        <f>H9</f>
        <v>Drop in Sessions</v>
      </c>
      <c r="M9" s="78">
        <f>I9</f>
        <v>0</v>
      </c>
      <c r="N9" s="78"/>
      <c r="O9" s="78"/>
    </row>
    <row r="10" spans="1:15" ht="21" customHeight="1" x14ac:dyDescent="0.35">
      <c r="A10" s="5"/>
      <c r="B10" s="158" t="s">
        <v>26</v>
      </c>
      <c r="C10" s="159"/>
      <c r="D10" s="159"/>
      <c r="E10" s="159"/>
      <c r="F10" s="123">
        <f>'Training Plan-Template'!L29</f>
        <v>0</v>
      </c>
      <c r="G10" s="124"/>
      <c r="H10" s="124"/>
      <c r="I10" s="126"/>
      <c r="J10" s="5"/>
      <c r="K10" s="76"/>
      <c r="L10" s="78" t="str">
        <f t="shared" ref="L10:M12" si="2">H11</f>
        <v>Project Based / Applied Learning to meet Module Assessment</v>
      </c>
      <c r="M10" s="78">
        <f t="shared" si="2"/>
        <v>0</v>
      </c>
      <c r="N10" s="78"/>
      <c r="O10" s="78"/>
    </row>
    <row r="11" spans="1:15" ht="21" customHeight="1" x14ac:dyDescent="0.35">
      <c r="A11" s="5"/>
      <c r="B11" s="158" t="s">
        <v>27</v>
      </c>
      <c r="C11" s="159"/>
      <c r="D11" s="159"/>
      <c r="E11" s="159"/>
      <c r="F11" s="123">
        <f>'Training Plan-Template'!M29</f>
        <v>0</v>
      </c>
      <c r="G11" s="124"/>
      <c r="H11" s="127" t="s">
        <v>96</v>
      </c>
      <c r="I11" s="123">
        <f>'Training Plan-Template'!R29</f>
        <v>0</v>
      </c>
      <c r="J11" s="5"/>
      <c r="K11" s="76"/>
      <c r="L11" s="78" t="str">
        <f t="shared" si="2"/>
        <v>Time during working day to focus on assessment preparation</v>
      </c>
      <c r="M11" s="78">
        <f t="shared" si="2"/>
        <v>216</v>
      </c>
      <c r="N11" s="78"/>
      <c r="O11" s="78"/>
    </row>
    <row r="12" spans="1:15" ht="21" customHeight="1" x14ac:dyDescent="0.35">
      <c r="A12" s="5"/>
      <c r="B12" s="158" t="s">
        <v>28</v>
      </c>
      <c r="C12" s="159"/>
      <c r="D12" s="159"/>
      <c r="E12" s="159"/>
      <c r="F12" s="123">
        <f>'Training Plan-Template'!N29</f>
        <v>0</v>
      </c>
      <c r="G12" s="124"/>
      <c r="H12" s="127" t="s">
        <v>33</v>
      </c>
      <c r="I12" s="123">
        <f>'Training Plan-Template'!S29</f>
        <v>216</v>
      </c>
      <c r="J12" s="5"/>
      <c r="K12" s="76"/>
      <c r="L12" s="78" t="str">
        <f t="shared" si="2"/>
        <v>Employer-led Training activities (including experiential and project based learning)</v>
      </c>
      <c r="M12" s="78">
        <f t="shared" si="2"/>
        <v>216</v>
      </c>
      <c r="N12" s="78"/>
      <c r="O12" s="78"/>
    </row>
    <row r="13" spans="1:15" ht="21" customHeight="1" x14ac:dyDescent="0.35">
      <c r="A13" s="5"/>
      <c r="B13" s="158" t="s">
        <v>29</v>
      </c>
      <c r="C13" s="159"/>
      <c r="D13" s="159"/>
      <c r="E13" s="159"/>
      <c r="F13" s="123">
        <f>'Training Plan-Template'!O29</f>
        <v>0</v>
      </c>
      <c r="G13" s="124"/>
      <c r="H13" s="127" t="s">
        <v>34</v>
      </c>
      <c r="I13" s="123">
        <f>'Training Plan-Template'!T29</f>
        <v>216</v>
      </c>
      <c r="J13" s="5"/>
      <c r="K13" s="76"/>
      <c r="L13" s="78"/>
      <c r="M13" s="78"/>
      <c r="N13" s="78"/>
      <c r="O13" s="78"/>
    </row>
    <row r="14" spans="1:15" ht="21" customHeight="1" x14ac:dyDescent="0.35">
      <c r="A14" s="5"/>
      <c r="B14" s="158"/>
      <c r="C14" s="159"/>
      <c r="D14" s="159"/>
      <c r="E14" s="159"/>
      <c r="F14" s="5"/>
      <c r="G14" s="75"/>
      <c r="H14" s="5"/>
      <c r="I14" s="5"/>
      <c r="J14" s="5"/>
      <c r="K14" s="76"/>
      <c r="L14" s="78"/>
      <c r="M14" s="78"/>
      <c r="N14" s="78"/>
      <c r="O14" s="78"/>
    </row>
    <row r="15" spans="1:15" ht="305.5" customHeight="1" x14ac:dyDescent="0.35">
      <c r="A15" s="5"/>
      <c r="B15" s="158"/>
      <c r="C15" s="159"/>
      <c r="D15" s="159"/>
      <c r="E15" s="159"/>
      <c r="F15" s="5"/>
      <c r="G15" s="75"/>
      <c r="H15" s="5"/>
      <c r="I15" s="5"/>
      <c r="J15" s="5"/>
      <c r="K15" s="76"/>
      <c r="L15" s="79" t="s">
        <v>97</v>
      </c>
      <c r="M15" s="78"/>
      <c r="N15" s="78"/>
      <c r="O15" s="78"/>
    </row>
    <row r="16" spans="1:15" x14ac:dyDescent="0.35">
      <c r="A16" s="5"/>
      <c r="B16" s="5"/>
      <c r="C16" s="5"/>
      <c r="D16" s="5"/>
      <c r="E16" s="5"/>
      <c r="F16" s="5"/>
      <c r="G16" s="5"/>
      <c r="H16" s="5"/>
      <c r="I16" s="5"/>
      <c r="J16" s="5"/>
      <c r="K16" s="76"/>
      <c r="L16" s="78"/>
      <c r="M16" s="78"/>
      <c r="N16" s="78"/>
      <c r="O16" s="78"/>
    </row>
    <row r="17" spans="1:15" x14ac:dyDescent="0.35">
      <c r="A17" s="5"/>
      <c r="B17" s="5"/>
      <c r="C17" s="5"/>
      <c r="D17" s="5"/>
      <c r="E17" s="5"/>
      <c r="F17" s="5"/>
      <c r="G17" s="5"/>
      <c r="H17" s="5"/>
      <c r="I17" s="5"/>
      <c r="J17" s="5"/>
      <c r="K17" s="76"/>
      <c r="L17" s="78"/>
      <c r="M17" s="78"/>
      <c r="N17" s="78"/>
      <c r="O17" s="78"/>
    </row>
    <row r="18" spans="1:15" x14ac:dyDescent="0.35">
      <c r="A18" s="5"/>
      <c r="B18" s="5"/>
      <c r="C18" s="5"/>
      <c r="D18" s="5"/>
      <c r="E18" s="5"/>
      <c r="F18" s="5"/>
      <c r="G18" s="5"/>
      <c r="H18" s="5"/>
      <c r="I18" s="5"/>
      <c r="J18" s="5"/>
      <c r="K18" s="76"/>
      <c r="L18" s="78"/>
      <c r="M18" s="78"/>
      <c r="N18" s="78"/>
      <c r="O18" s="78"/>
    </row>
    <row r="19" spans="1:15" x14ac:dyDescent="0.35">
      <c r="A19" s="5"/>
      <c r="B19" s="5"/>
      <c r="C19" s="5"/>
      <c r="D19" s="5"/>
      <c r="E19" s="5"/>
      <c r="F19" s="5"/>
      <c r="G19" s="5"/>
      <c r="H19" s="5"/>
      <c r="I19" s="5"/>
      <c r="J19" s="5"/>
      <c r="K19" s="76"/>
      <c r="L19" s="78"/>
      <c r="M19" s="78"/>
      <c r="N19" s="78"/>
      <c r="O19" s="78"/>
    </row>
    <row r="20" spans="1:15" x14ac:dyDescent="0.35">
      <c r="A20" s="5"/>
      <c r="B20" s="5"/>
      <c r="C20" s="5"/>
      <c r="D20" s="5"/>
      <c r="E20" s="5"/>
      <c r="F20" s="5"/>
      <c r="G20" s="5"/>
      <c r="H20" s="5"/>
      <c r="I20" s="5"/>
      <c r="J20" s="5"/>
      <c r="K20" s="76"/>
      <c r="L20" s="78"/>
      <c r="M20" s="78"/>
      <c r="N20" s="78"/>
      <c r="O20" s="78"/>
    </row>
    <row r="21" spans="1:15" x14ac:dyDescent="0.35">
      <c r="A21" s="5"/>
      <c r="B21" s="5"/>
      <c r="C21" s="5"/>
      <c r="D21" s="5"/>
      <c r="E21" s="5"/>
      <c r="F21" s="5"/>
      <c r="G21" s="5"/>
      <c r="H21" s="5"/>
      <c r="I21" s="5"/>
      <c r="J21" s="5"/>
      <c r="K21" s="76"/>
      <c r="L21" s="78"/>
      <c r="M21" s="78"/>
      <c r="N21" s="78"/>
      <c r="O21" s="78"/>
    </row>
    <row r="22" spans="1:15" x14ac:dyDescent="0.35">
      <c r="A22" s="5"/>
      <c r="B22" s="5"/>
      <c r="C22" s="5"/>
      <c r="D22" s="5"/>
      <c r="E22" s="5"/>
      <c r="F22" s="5"/>
      <c r="G22" s="5"/>
      <c r="H22" s="5"/>
      <c r="I22" s="5"/>
      <c r="J22" s="5"/>
      <c r="K22" s="76"/>
      <c r="L22" s="78"/>
      <c r="M22" s="78"/>
      <c r="N22" s="78"/>
      <c r="O22" s="78"/>
    </row>
    <row r="23" spans="1:15" x14ac:dyDescent="0.35">
      <c r="A23" s="5"/>
      <c r="B23" s="5"/>
      <c r="C23" s="5"/>
      <c r="D23" s="5"/>
      <c r="E23" s="5"/>
      <c r="F23" s="5"/>
      <c r="G23" s="5"/>
      <c r="H23" s="5"/>
      <c r="I23" s="5"/>
      <c r="J23" s="5"/>
      <c r="K23" s="76"/>
      <c r="L23" s="78"/>
      <c r="M23" s="78"/>
      <c r="N23" s="78"/>
      <c r="O23" s="78"/>
    </row>
    <row r="24" spans="1:15" x14ac:dyDescent="0.35">
      <c r="A24" s="5"/>
      <c r="B24" s="5"/>
      <c r="C24" s="5"/>
      <c r="D24" s="5"/>
      <c r="E24" s="5"/>
      <c r="F24" s="5"/>
      <c r="G24" s="5"/>
      <c r="H24" s="5"/>
      <c r="I24" s="5"/>
      <c r="J24" s="5"/>
      <c r="K24" s="76"/>
      <c r="L24" s="78"/>
      <c r="M24" s="78"/>
      <c r="N24" s="78"/>
      <c r="O24" s="78"/>
    </row>
    <row r="25" spans="1:15" x14ac:dyDescent="0.35">
      <c r="A25" s="5"/>
      <c r="B25" s="5"/>
      <c r="C25" s="5"/>
      <c r="D25" s="5"/>
      <c r="E25" s="5"/>
      <c r="F25" s="5"/>
      <c r="G25" s="5"/>
      <c r="H25" s="5"/>
      <c r="I25" s="5"/>
      <c r="J25" s="5"/>
      <c r="K25" s="76"/>
      <c r="L25" s="78"/>
      <c r="M25" s="78"/>
      <c r="N25" s="78"/>
      <c r="O25" s="78"/>
    </row>
    <row r="26" spans="1:15" x14ac:dyDescent="0.35">
      <c r="A26" s="5"/>
      <c r="B26" s="5"/>
      <c r="C26" s="5"/>
      <c r="D26" s="5"/>
      <c r="E26" s="5"/>
      <c r="F26" s="5"/>
      <c r="G26" s="5"/>
      <c r="H26" s="5"/>
      <c r="I26" s="5"/>
      <c r="J26" s="5"/>
      <c r="K26" s="76"/>
      <c r="L26" s="78"/>
      <c r="M26" s="78"/>
      <c r="N26" s="78"/>
      <c r="O26" s="78"/>
    </row>
    <row r="27" spans="1:15" x14ac:dyDescent="0.35">
      <c r="A27" s="5"/>
      <c r="B27" s="5"/>
      <c r="C27" s="5"/>
      <c r="D27" s="5"/>
      <c r="E27" s="5"/>
      <c r="F27" s="5"/>
      <c r="G27" s="5"/>
      <c r="H27" s="5"/>
      <c r="I27" s="5"/>
      <c r="J27" s="5"/>
      <c r="K27" s="76"/>
      <c r="L27" s="78"/>
      <c r="M27" s="78"/>
      <c r="N27" s="78"/>
      <c r="O27" s="78"/>
    </row>
    <row r="28" spans="1:15" x14ac:dyDescent="0.35">
      <c r="A28" s="5"/>
      <c r="B28" s="5"/>
      <c r="C28" s="5"/>
      <c r="D28" s="5"/>
      <c r="E28" s="5"/>
      <c r="F28" s="5"/>
      <c r="G28" s="5"/>
      <c r="H28" s="5"/>
      <c r="I28" s="5"/>
      <c r="J28" s="5"/>
      <c r="K28" s="76"/>
      <c r="L28" s="78"/>
      <c r="M28" s="78"/>
      <c r="N28" s="78"/>
      <c r="O28" s="78"/>
    </row>
    <row r="29" spans="1:15" x14ac:dyDescent="0.35">
      <c r="A29" s="5"/>
      <c r="B29" s="5"/>
      <c r="C29" s="5"/>
      <c r="D29" s="5"/>
      <c r="E29" s="5"/>
      <c r="F29" s="5"/>
      <c r="G29" s="5"/>
      <c r="H29" s="5"/>
      <c r="I29" s="5"/>
      <c r="J29" s="5"/>
      <c r="K29" s="76"/>
      <c r="L29" s="78"/>
      <c r="M29" s="78"/>
      <c r="N29" s="78"/>
      <c r="O29" s="78"/>
    </row>
    <row r="30" spans="1:15" x14ac:dyDescent="0.35">
      <c r="A30" s="5"/>
      <c r="B30" s="5"/>
      <c r="C30" s="5"/>
      <c r="D30" s="5"/>
      <c r="E30" s="5"/>
      <c r="F30" s="5"/>
      <c r="G30" s="5"/>
      <c r="H30" s="5"/>
      <c r="I30" s="5"/>
      <c r="J30" s="5"/>
      <c r="K30" s="76"/>
      <c r="L30" s="78"/>
      <c r="M30" s="78"/>
      <c r="N30" s="78"/>
      <c r="O30" s="78"/>
    </row>
    <row r="31" spans="1:15" x14ac:dyDescent="0.35">
      <c r="A31" s="5"/>
      <c r="B31" s="5"/>
      <c r="C31" s="5"/>
      <c r="D31" s="5"/>
      <c r="E31" s="5"/>
      <c r="F31" s="5"/>
      <c r="G31" s="5"/>
      <c r="H31" s="5"/>
      <c r="I31" s="5"/>
      <c r="J31" s="5"/>
      <c r="K31" s="76"/>
      <c r="L31" s="78"/>
      <c r="M31" s="78"/>
      <c r="N31" s="78"/>
      <c r="O31" s="78"/>
    </row>
    <row r="32" spans="1:15" x14ac:dyDescent="0.35">
      <c r="A32" s="5"/>
      <c r="B32" s="5"/>
      <c r="C32" s="5"/>
      <c r="D32" s="5"/>
      <c r="E32" s="5"/>
      <c r="F32" s="5"/>
      <c r="G32" s="5"/>
      <c r="H32" s="5"/>
      <c r="I32" s="5"/>
      <c r="J32" s="5"/>
      <c r="K32" s="76"/>
      <c r="L32" s="78"/>
      <c r="M32" s="78"/>
      <c r="N32" s="78"/>
      <c r="O32" s="78"/>
    </row>
    <row r="33" spans="1:15" x14ac:dyDescent="0.35">
      <c r="A33" s="5"/>
      <c r="B33" s="5"/>
      <c r="C33" s="5"/>
      <c r="D33" s="5"/>
      <c r="E33" s="5"/>
      <c r="F33" s="5"/>
      <c r="G33" s="5"/>
      <c r="H33" s="5"/>
      <c r="I33" s="5"/>
      <c r="J33" s="5"/>
      <c r="K33" s="76"/>
      <c r="L33" s="78"/>
      <c r="M33" s="78"/>
      <c r="N33" s="78"/>
      <c r="O33" s="78"/>
    </row>
    <row r="34" spans="1:15" x14ac:dyDescent="0.35">
      <c r="A34" s="5"/>
      <c r="B34" s="5"/>
      <c r="C34" s="5"/>
      <c r="D34" s="5"/>
      <c r="E34" s="5"/>
      <c r="F34" s="5"/>
      <c r="G34" s="5"/>
      <c r="H34" s="5"/>
      <c r="I34" s="5"/>
      <c r="J34" s="5"/>
      <c r="K34" s="76"/>
      <c r="L34" s="78"/>
      <c r="M34" s="78"/>
      <c r="N34" s="78"/>
      <c r="O34" s="78"/>
    </row>
    <row r="35" spans="1:15" x14ac:dyDescent="0.35">
      <c r="A35" s="5"/>
      <c r="B35" s="5"/>
      <c r="C35" s="5"/>
      <c r="D35" s="5"/>
      <c r="E35" s="5"/>
      <c r="F35" s="5"/>
      <c r="G35" s="5"/>
      <c r="H35" s="5"/>
      <c r="I35" s="5"/>
      <c r="J35" s="5"/>
      <c r="K35" s="76"/>
      <c r="L35" s="78"/>
      <c r="M35" s="78"/>
      <c r="N35" s="78"/>
      <c r="O35" s="78"/>
    </row>
    <row r="36" spans="1:15" x14ac:dyDescent="0.35">
      <c r="A36" s="5"/>
      <c r="B36" s="5"/>
      <c r="C36" s="5"/>
      <c r="D36" s="5"/>
      <c r="E36" s="5"/>
      <c r="F36" s="5"/>
      <c r="G36" s="5"/>
      <c r="H36" s="5"/>
      <c r="I36" s="5"/>
      <c r="J36" s="5"/>
      <c r="K36" s="76"/>
      <c r="L36" s="78"/>
      <c r="M36" s="78"/>
      <c r="N36" s="78"/>
      <c r="O36" s="78"/>
    </row>
    <row r="37" spans="1:15" x14ac:dyDescent="0.35">
      <c r="A37" s="5"/>
      <c r="B37" s="5"/>
      <c r="C37" s="5"/>
      <c r="D37" s="5"/>
      <c r="E37" s="5"/>
      <c r="F37" s="5"/>
      <c r="G37" s="5"/>
      <c r="H37" s="5"/>
      <c r="I37" s="5"/>
      <c r="J37" s="5"/>
      <c r="K37" s="76"/>
      <c r="L37" s="78"/>
      <c r="M37" s="78"/>
      <c r="N37" s="78"/>
      <c r="O37" s="78"/>
    </row>
    <row r="38" spans="1:15" x14ac:dyDescent="0.35">
      <c r="A38" s="5"/>
      <c r="B38" s="5"/>
      <c r="C38" s="5"/>
      <c r="D38" s="5"/>
      <c r="E38" s="5"/>
      <c r="F38" s="5"/>
      <c r="G38" s="5"/>
      <c r="H38" s="5"/>
      <c r="I38" s="5"/>
      <c r="J38" s="5"/>
      <c r="K38" s="76"/>
      <c r="L38" s="78"/>
      <c r="M38" s="78"/>
      <c r="N38" s="78"/>
      <c r="O38" s="78"/>
    </row>
    <row r="39" spans="1:15" x14ac:dyDescent="0.35">
      <c r="A39" s="5"/>
      <c r="B39" s="5"/>
      <c r="C39" s="5"/>
      <c r="D39" s="5"/>
      <c r="E39" s="5"/>
      <c r="F39" s="5"/>
      <c r="G39" s="5"/>
      <c r="H39" s="5"/>
      <c r="I39" s="5"/>
      <c r="J39" s="5"/>
      <c r="K39" s="76"/>
      <c r="L39" s="78"/>
      <c r="M39" s="78"/>
      <c r="N39" s="78"/>
      <c r="O39" s="78"/>
    </row>
    <row r="40" spans="1:15" x14ac:dyDescent="0.35">
      <c r="A40" s="5"/>
      <c r="B40" s="5"/>
      <c r="C40" s="5"/>
      <c r="D40" s="5"/>
      <c r="E40" s="5"/>
      <c r="F40" s="5"/>
      <c r="G40" s="5"/>
      <c r="H40" s="5"/>
      <c r="I40" s="5"/>
      <c r="J40" s="5"/>
      <c r="K40" s="76"/>
      <c r="L40" s="78"/>
      <c r="M40" s="78"/>
      <c r="N40" s="78"/>
      <c r="O40" s="78"/>
    </row>
    <row r="41" spans="1:15" x14ac:dyDescent="0.35">
      <c r="A41" s="5"/>
      <c r="B41" s="5"/>
      <c r="C41" s="5"/>
      <c r="D41" s="5"/>
      <c r="E41" s="5"/>
      <c r="F41" s="5"/>
      <c r="G41" s="5"/>
      <c r="H41" s="5"/>
      <c r="I41" s="5"/>
      <c r="J41" s="5"/>
      <c r="K41" s="76"/>
      <c r="L41" s="78"/>
      <c r="M41" s="78"/>
      <c r="N41" s="78"/>
      <c r="O41" s="78"/>
    </row>
    <row r="42" spans="1:15" x14ac:dyDescent="0.35">
      <c r="A42" s="5"/>
      <c r="B42" s="5"/>
      <c r="C42" s="5"/>
      <c r="D42" s="5"/>
      <c r="E42" s="5"/>
      <c r="F42" s="5"/>
      <c r="G42" s="5"/>
      <c r="H42" s="5"/>
      <c r="I42" s="5"/>
      <c r="J42" s="5"/>
    </row>
    <row r="43" spans="1:15" x14ac:dyDescent="0.35">
      <c r="A43" s="5"/>
      <c r="B43" s="5"/>
      <c r="C43" s="5"/>
      <c r="D43" s="5"/>
      <c r="E43" s="5"/>
      <c r="F43" s="5"/>
      <c r="G43" s="5"/>
      <c r="H43" s="5"/>
      <c r="I43" s="5"/>
      <c r="J43" s="5"/>
    </row>
    <row r="44" spans="1:15" x14ac:dyDescent="0.35">
      <c r="A44" s="5"/>
      <c r="B44" s="5"/>
      <c r="C44" s="5"/>
      <c r="D44" s="5"/>
      <c r="E44" s="5"/>
      <c r="F44" s="5"/>
      <c r="G44" s="5"/>
      <c r="H44" s="5"/>
      <c r="I44" s="5"/>
      <c r="J44" s="5"/>
    </row>
    <row r="45" spans="1:15" x14ac:dyDescent="0.35">
      <c r="A45" s="5"/>
      <c r="B45" s="5"/>
      <c r="C45" s="5"/>
      <c r="D45" s="5"/>
      <c r="E45" s="5"/>
      <c r="F45" s="5"/>
      <c r="G45" s="5"/>
      <c r="H45" s="5"/>
      <c r="I45" s="5"/>
      <c r="J45" s="5"/>
    </row>
    <row r="46" spans="1:15" x14ac:dyDescent="0.35">
      <c r="A46" s="5"/>
      <c r="J46" s="5"/>
    </row>
    <row r="47" spans="1:15" x14ac:dyDescent="0.35">
      <c r="A47" s="5"/>
      <c r="J47" s="5"/>
    </row>
    <row r="48" spans="1:15" x14ac:dyDescent="0.35">
      <c r="A48" s="5"/>
      <c r="J48" s="5"/>
    </row>
    <row r="49" spans="1:10" x14ac:dyDescent="0.35">
      <c r="A49" s="5"/>
      <c r="J49" s="5"/>
    </row>
    <row r="50" spans="1:10" x14ac:dyDescent="0.35">
      <c r="A50" s="5"/>
      <c r="J50" s="5"/>
    </row>
    <row r="51" spans="1:10" x14ac:dyDescent="0.35">
      <c r="A51" s="5"/>
      <c r="J51" s="5"/>
    </row>
    <row r="52" spans="1:10" x14ac:dyDescent="0.35">
      <c r="A52" s="5"/>
      <c r="J52" s="5"/>
    </row>
    <row r="53" spans="1:10" x14ac:dyDescent="0.35">
      <c r="A53" s="5"/>
      <c r="J53" s="5"/>
    </row>
    <row r="54" spans="1:10" x14ac:dyDescent="0.35">
      <c r="J54" s="5"/>
    </row>
  </sheetData>
  <mergeCells count="8">
    <mergeCell ref="B12:E12"/>
    <mergeCell ref="B13:E13"/>
    <mergeCell ref="B14:E14"/>
    <mergeCell ref="B15:E15"/>
    <mergeCell ref="B8:E8"/>
    <mergeCell ref="B9:E9"/>
    <mergeCell ref="B10:E10"/>
    <mergeCell ref="B11:E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32"/>
  <sheetViews>
    <sheetView zoomScale="40" zoomScaleNormal="40" workbookViewId="0">
      <selection activeCell="B3" sqref="B3:G3"/>
    </sheetView>
  </sheetViews>
  <sheetFormatPr defaultRowHeight="14.5" x14ac:dyDescent="0.35"/>
  <cols>
    <col min="1" max="1" width="3.81640625" customWidth="1"/>
    <col min="2" max="2" width="43.453125" customWidth="1"/>
    <col min="3" max="3" width="15.453125" customWidth="1"/>
    <col min="4" max="4" width="14.54296875" customWidth="1"/>
    <col min="5" max="7" width="44.453125" customWidth="1"/>
  </cols>
  <sheetData>
    <row r="1" spans="1:9" ht="24.75" customHeight="1" x14ac:dyDescent="0.5">
      <c r="A1" s="132"/>
      <c r="B1" s="133" t="str">
        <f>'Training Plan-Template'!D2</f>
        <v>Product Design and Development Engineer</v>
      </c>
      <c r="C1" s="132"/>
      <c r="D1" s="132"/>
      <c r="E1" s="132"/>
      <c r="F1" s="132"/>
      <c r="G1" s="132"/>
      <c r="H1" s="132"/>
      <c r="I1" s="132"/>
    </row>
    <row r="2" spans="1:9" ht="30.75" customHeight="1" x14ac:dyDescent="0.5">
      <c r="A2" s="132"/>
      <c r="B2" s="133" t="str">
        <f>'Training Plan-Template'!I6</f>
        <v>BEng (Hons) Mechanical Engineering Apprenticeship - New</v>
      </c>
      <c r="C2" s="132"/>
      <c r="D2" s="132"/>
      <c r="E2" s="132"/>
      <c r="F2" s="132"/>
      <c r="G2" s="132"/>
      <c r="H2" s="132"/>
      <c r="I2" s="132"/>
    </row>
    <row r="3" spans="1:9" ht="126.75" customHeight="1" x14ac:dyDescent="0.35">
      <c r="A3" s="132"/>
      <c r="B3" s="161" t="str">
        <f>'Training Plan-Template'!T6</f>
        <v>The course will deliver against the Product Design and Development Engineer standard. The apprenticeship includes a combination of work-based learning modules and specialist education, which leads to a BEng (Honours) Mechanical Engineering Technology. The apprenticeship is usually delivered over 3.5 years.
The programme is delivered on a part-time day release basis and combines work-based learning with academic study — so your staff will be able to apply their knowledge directly to your organisation, generating return on investment from the start, and growing in value as they progress.
The end-point assessment is the final stage of the apprenticeship and checks if the employee meets the apprenticeship standard and is ready to join the profession with full occupational competence.</v>
      </c>
      <c r="C3" s="161"/>
      <c r="D3" s="161"/>
      <c r="E3" s="161"/>
      <c r="F3" s="161"/>
      <c r="G3" s="161"/>
      <c r="H3" s="132"/>
      <c r="I3" s="132"/>
    </row>
    <row r="4" spans="1:9" s="81" customFormat="1" ht="69" customHeight="1" x14ac:dyDescent="0.35">
      <c r="A4" s="80"/>
      <c r="B4" s="160" t="s">
        <v>98</v>
      </c>
      <c r="C4" s="160"/>
      <c r="D4" s="160"/>
      <c r="E4" s="160"/>
      <c r="F4" s="160"/>
      <c r="G4" s="160"/>
      <c r="H4" s="80"/>
      <c r="I4" s="80"/>
    </row>
    <row r="5" spans="1:9" ht="106.5" customHeight="1" x14ac:dyDescent="0.35">
      <c r="A5" s="5"/>
      <c r="B5" s="5"/>
      <c r="C5" s="129" t="s">
        <v>99</v>
      </c>
      <c r="D5" s="130" t="s">
        <v>100</v>
      </c>
      <c r="E5" s="130" t="s">
        <v>101</v>
      </c>
      <c r="F5" s="130" t="s">
        <v>102</v>
      </c>
      <c r="G5" s="131" t="s">
        <v>103</v>
      </c>
      <c r="H5" s="5"/>
      <c r="I5" s="5"/>
    </row>
    <row r="6" spans="1:9" ht="82.5" customHeight="1" x14ac:dyDescent="0.35">
      <c r="A6" s="5"/>
      <c r="B6" s="118" t="e">
        <f>'Training Plan-Template'!#REF!</f>
        <v>#REF!</v>
      </c>
      <c r="C6" s="82" t="e">
        <f>'Training Plan-Template'!#REF!</f>
        <v>#REF!</v>
      </c>
      <c r="D6" s="82" t="e">
        <f>'Training Plan-Template'!#REF!</f>
        <v>#REF!</v>
      </c>
      <c r="E6" s="86" t="e">
        <f>'Training Plan-Template'!#REF!</f>
        <v>#REF!</v>
      </c>
      <c r="F6" s="86" t="e">
        <f>'Training Plan-Template'!#REF!</f>
        <v>#REF!</v>
      </c>
      <c r="G6" s="87" t="e">
        <f>'Training Plan-Template'!#REF!</f>
        <v>#REF!</v>
      </c>
      <c r="H6" s="5"/>
      <c r="I6" s="5"/>
    </row>
    <row r="7" spans="1:9" ht="96.75" customHeight="1" x14ac:dyDescent="0.35">
      <c r="A7" s="5"/>
      <c r="B7" s="118" t="e">
        <f>'Training Plan-Template'!#REF!</f>
        <v>#REF!</v>
      </c>
      <c r="C7" s="83" t="e">
        <f>'Training Plan-Template'!#REF!</f>
        <v>#REF!</v>
      </c>
      <c r="D7" s="83" t="e">
        <f>'Training Plan-Template'!#REF!</f>
        <v>#REF!</v>
      </c>
      <c r="E7" s="89" t="e">
        <f>'Training Plan-Template'!#REF!</f>
        <v>#REF!</v>
      </c>
      <c r="F7" s="89" t="e">
        <f>'Training Plan-Template'!#REF!</f>
        <v>#REF!</v>
      </c>
      <c r="G7" s="90" t="e">
        <f>'Training Plan-Template'!#REF!</f>
        <v>#REF!</v>
      </c>
      <c r="H7" s="5"/>
      <c r="I7" s="5"/>
    </row>
    <row r="8" spans="1:9" ht="97.5" customHeight="1" x14ac:dyDescent="0.35">
      <c r="A8" s="5"/>
      <c r="B8" s="118" t="e">
        <f>'Training Plan-Template'!#REF!</f>
        <v>#REF!</v>
      </c>
      <c r="C8" s="83" t="e">
        <f>'Training Plan-Template'!#REF!</f>
        <v>#REF!</v>
      </c>
      <c r="D8" s="83" t="e">
        <f>'Training Plan-Template'!#REF!</f>
        <v>#REF!</v>
      </c>
      <c r="E8" s="89" t="e">
        <f>'Training Plan-Template'!#REF!</f>
        <v>#REF!</v>
      </c>
      <c r="F8" s="89" t="e">
        <f>'Training Plan-Template'!#REF!</f>
        <v>#REF!</v>
      </c>
      <c r="G8" s="90" t="e">
        <f>'Training Plan-Template'!#REF!</f>
        <v>#REF!</v>
      </c>
      <c r="H8" s="5"/>
      <c r="I8" s="5"/>
    </row>
    <row r="9" spans="1:9" ht="82.5" customHeight="1" x14ac:dyDescent="0.35">
      <c r="A9" s="5"/>
      <c r="B9" s="118" t="e">
        <f>'Training Plan-Template'!#REF!</f>
        <v>#REF!</v>
      </c>
      <c r="C9" s="83" t="e">
        <f>'Training Plan-Template'!#REF!</f>
        <v>#REF!</v>
      </c>
      <c r="D9" s="83" t="e">
        <f>'Training Plan-Template'!#REF!</f>
        <v>#REF!</v>
      </c>
      <c r="E9" s="89" t="e">
        <f>'Training Plan-Template'!#REF!</f>
        <v>#REF!</v>
      </c>
      <c r="F9" s="89" t="e">
        <f>'Training Plan-Template'!#REF!</f>
        <v>#REF!</v>
      </c>
      <c r="G9" s="90" t="e">
        <f>'Training Plan-Template'!#REF!</f>
        <v>#REF!</v>
      </c>
      <c r="H9" s="5"/>
      <c r="I9" s="5"/>
    </row>
    <row r="10" spans="1:9" ht="125.25" customHeight="1" x14ac:dyDescent="0.35">
      <c r="A10" s="5"/>
      <c r="B10" s="118" t="e">
        <f>'Training Plan-Template'!#REF!</f>
        <v>#REF!</v>
      </c>
      <c r="C10" s="83" t="e">
        <f>'Training Plan-Template'!#REF!</f>
        <v>#REF!</v>
      </c>
      <c r="D10" s="83" t="e">
        <f>'Training Plan-Template'!#REF!</f>
        <v>#REF!</v>
      </c>
      <c r="E10" s="89" t="e">
        <f>'Training Plan-Template'!#REF!</f>
        <v>#REF!</v>
      </c>
      <c r="F10" s="89" t="e">
        <f>'Training Plan-Template'!#REF!</f>
        <v>#REF!</v>
      </c>
      <c r="G10" s="90" t="e">
        <f>'Training Plan-Template'!#REF!</f>
        <v>#REF!</v>
      </c>
      <c r="H10" s="5"/>
      <c r="I10" s="5"/>
    </row>
    <row r="11" spans="1:9" ht="111.75" customHeight="1" x14ac:dyDescent="0.35">
      <c r="A11" s="5"/>
      <c r="B11" s="118" t="e">
        <f>'Training Plan-Template'!#REF!</f>
        <v>#REF!</v>
      </c>
      <c r="C11" s="83" t="e">
        <f>'Training Plan-Template'!#REF!</f>
        <v>#REF!</v>
      </c>
      <c r="D11" s="83" t="e">
        <f>'Training Plan-Template'!#REF!</f>
        <v>#REF!</v>
      </c>
      <c r="E11" s="89" t="e">
        <f>'Training Plan-Template'!#REF!</f>
        <v>#REF!</v>
      </c>
      <c r="F11" s="89" t="e">
        <f>'Training Plan-Template'!#REF!</f>
        <v>#REF!</v>
      </c>
      <c r="G11" s="90" t="e">
        <f>'Training Plan-Template'!#REF!</f>
        <v>#REF!</v>
      </c>
      <c r="H11" s="5"/>
      <c r="I11" s="5"/>
    </row>
    <row r="12" spans="1:9" x14ac:dyDescent="0.35">
      <c r="A12" s="5"/>
      <c r="B12" s="91"/>
      <c r="C12" s="84"/>
      <c r="D12" s="84"/>
      <c r="E12" s="92"/>
      <c r="F12" s="92"/>
      <c r="G12" s="93"/>
      <c r="H12" s="5"/>
      <c r="I12" s="5"/>
    </row>
    <row r="13" spans="1:9" ht="53.5" customHeight="1" x14ac:dyDescent="0.35">
      <c r="A13" s="5"/>
      <c r="B13" s="118" t="str">
        <f>'Training Plan-Template'!C17</f>
        <v xml:space="preserve">Control and Automation </v>
      </c>
      <c r="C13" s="83">
        <f>'Training Plan-Template'!E17</f>
        <v>13</v>
      </c>
      <c r="D13" s="83">
        <f>'Training Plan-Template'!F17</f>
        <v>21</v>
      </c>
      <c r="E13" s="89" t="str">
        <f>'Training Plan-Template'!U17</f>
        <v>Further detail for Level 5 will be released in due course</v>
      </c>
      <c r="F13" s="89" t="str">
        <f>'Training Plan-Template'!V17</f>
        <v>Further detail for Level 5
will be released in due course</v>
      </c>
      <c r="G13" s="90" t="str">
        <f>'Training Plan-Template'!W17</f>
        <v>Further detail for Level 5 
will be released in due course</v>
      </c>
      <c r="H13" s="5"/>
      <c r="I13" s="5"/>
    </row>
    <row r="14" spans="1:9" ht="53.5" customHeight="1" x14ac:dyDescent="0.35">
      <c r="A14" s="5"/>
      <c r="B14" s="118" t="str">
        <f>'Training Plan-Template'!C18</f>
        <v>Statics and Dynamics</v>
      </c>
      <c r="C14" s="83">
        <f>'Training Plan-Template'!E18</f>
        <v>13</v>
      </c>
      <c r="D14" s="83">
        <f>'Training Plan-Template'!F18</f>
        <v>21</v>
      </c>
      <c r="E14" s="89">
        <f>'Training Plan-Template'!U18</f>
        <v>0</v>
      </c>
      <c r="F14" s="89">
        <f>'Training Plan-Template'!V18</f>
        <v>0</v>
      </c>
      <c r="G14" s="90">
        <f>'Training Plan-Template'!W18</f>
        <v>0</v>
      </c>
      <c r="H14" s="5"/>
      <c r="I14" s="5"/>
    </row>
    <row r="15" spans="1:9" ht="53.5" customHeight="1" x14ac:dyDescent="0.35">
      <c r="A15" s="5"/>
      <c r="B15" s="118" t="str">
        <f>'Training Plan-Template'!C19</f>
        <v>Thermofluids for Apprentices</v>
      </c>
      <c r="C15" s="83">
        <f>'Training Plan-Template'!E19</f>
        <v>13</v>
      </c>
      <c r="D15" s="83">
        <f>'Training Plan-Template'!F19</f>
        <v>21</v>
      </c>
      <c r="E15" s="89">
        <f>'Training Plan-Template'!U19</f>
        <v>0</v>
      </c>
      <c r="F15" s="89">
        <f>'Training Plan-Template'!V19</f>
        <v>0</v>
      </c>
      <c r="G15" s="90">
        <f>'Training Plan-Template'!W19</f>
        <v>0</v>
      </c>
      <c r="H15" s="5"/>
      <c r="I15" s="5"/>
    </row>
    <row r="16" spans="1:9" ht="53.5" customHeight="1" x14ac:dyDescent="0.35">
      <c r="A16" s="5"/>
      <c r="B16" s="118" t="str">
        <f>'Training Plan-Template'!C20</f>
        <v>Developing an Engineering Portfolio</v>
      </c>
      <c r="C16" s="83">
        <f>'Training Plan-Template'!E20</f>
        <v>13</v>
      </c>
      <c r="D16" s="83">
        <f>'Training Plan-Template'!F20</f>
        <v>21</v>
      </c>
      <c r="E16" s="89">
        <f>'Training Plan-Template'!U20</f>
        <v>0</v>
      </c>
      <c r="F16" s="89">
        <f>'Training Plan-Template'!V20</f>
        <v>0</v>
      </c>
      <c r="G16" s="90">
        <f>'Training Plan-Template'!W20</f>
        <v>0</v>
      </c>
      <c r="H16" s="5"/>
      <c r="I16" s="5"/>
    </row>
    <row r="17" spans="1:9" ht="53.5" customHeight="1" x14ac:dyDescent="0.35">
      <c r="A17" s="5"/>
      <c r="B17" s="118" t="str">
        <f>'Training Plan-Template'!C21</f>
        <v>Engineering Business Management for Apprentices</v>
      </c>
      <c r="C17" s="83">
        <f>'Training Plan-Template'!E21</f>
        <v>21</v>
      </c>
      <c r="D17" s="83">
        <f>'Training Plan-Template'!F21</f>
        <v>23</v>
      </c>
      <c r="E17" s="89">
        <f>'Training Plan-Template'!U21</f>
        <v>0</v>
      </c>
      <c r="F17" s="89">
        <f>'Training Plan-Template'!V21</f>
        <v>0</v>
      </c>
      <c r="G17" s="90">
        <f>'Training Plan-Template'!W21</f>
        <v>0</v>
      </c>
      <c r="H17" s="5"/>
      <c r="I17" s="5"/>
    </row>
    <row r="18" spans="1:9" ht="53.5" customHeight="1" x14ac:dyDescent="0.35">
      <c r="A18" s="5"/>
      <c r="B18" s="118" t="str">
        <f>'Training Plan-Template'!C22</f>
        <v>Applied Project for Apprentices</v>
      </c>
      <c r="C18" s="83">
        <f>'Training Plan-Template'!E22</f>
        <v>21</v>
      </c>
      <c r="D18" s="83">
        <f>'Training Plan-Template'!F22</f>
        <v>23</v>
      </c>
      <c r="E18" s="89">
        <f>'Training Plan-Template'!U22</f>
        <v>0</v>
      </c>
      <c r="F18" s="89">
        <f>'Training Plan-Template'!V22</f>
        <v>0</v>
      </c>
      <c r="G18" s="90">
        <f>'Training Plan-Template'!W22</f>
        <v>0</v>
      </c>
      <c r="H18" s="5"/>
      <c r="I18" s="5"/>
    </row>
    <row r="19" spans="1:9" x14ac:dyDescent="0.35">
      <c r="A19" s="5"/>
      <c r="B19" s="91"/>
      <c r="C19" s="84"/>
      <c r="D19" s="84"/>
      <c r="E19" s="92"/>
      <c r="F19" s="92"/>
      <c r="G19" s="93"/>
      <c r="H19" s="5"/>
      <c r="I19" s="5"/>
    </row>
    <row r="20" spans="1:9" ht="53.5" customHeight="1" x14ac:dyDescent="0.35">
      <c r="A20" s="5"/>
      <c r="B20" s="118" t="str">
        <f>'Training Plan-Template'!C24</f>
        <v>Advances in Engineering</v>
      </c>
      <c r="C20" s="83">
        <f>'Training Plan-Template'!E24</f>
        <v>0</v>
      </c>
      <c r="D20" s="83">
        <f>'Training Plan-Template'!F24</f>
        <v>0</v>
      </c>
      <c r="E20" s="89" t="str">
        <f>'Training Plan-Template'!U24</f>
        <v>Further detail for Level 6
will be released in due course</v>
      </c>
      <c r="F20" s="89" t="str">
        <f>'Training Plan-Template'!V24</f>
        <v>Further detail for Level 6
will be released in due course</v>
      </c>
      <c r="G20" s="90" t="str">
        <f>'Training Plan-Template'!W24</f>
        <v>Further detail for Level 6
will be released in due course</v>
      </c>
      <c r="H20" s="5"/>
      <c r="I20" s="5"/>
    </row>
    <row r="21" spans="1:9" ht="53.5" customHeight="1" x14ac:dyDescent="0.35">
      <c r="A21" s="5"/>
      <c r="B21" s="118" t="str">
        <f>'Training Plan-Template'!C25</f>
        <v>Computational Analysis</v>
      </c>
      <c r="C21" s="83">
        <f>'Training Plan-Template'!E25</f>
        <v>0</v>
      </c>
      <c r="D21" s="83">
        <f>'Training Plan-Template'!F25</f>
        <v>0</v>
      </c>
      <c r="E21" s="89">
        <f>'Training Plan-Template'!U25</f>
        <v>0</v>
      </c>
      <c r="F21" s="89">
        <f>'Training Plan-Template'!V25</f>
        <v>0</v>
      </c>
      <c r="G21" s="90">
        <f>'Training Plan-Template'!W25</f>
        <v>0</v>
      </c>
      <c r="H21" s="5"/>
      <c r="I21" s="5"/>
    </row>
    <row r="22" spans="1:9" ht="53.5" customHeight="1" x14ac:dyDescent="0.35">
      <c r="A22" s="5"/>
      <c r="B22" s="118" t="str">
        <f>'Training Plan-Template'!C26</f>
        <v>Design Evaluation for Apprentices</v>
      </c>
      <c r="C22" s="83">
        <f>'Training Plan-Template'!E26</f>
        <v>0</v>
      </c>
      <c r="D22" s="83">
        <f>'Training Plan-Template'!F26</f>
        <v>0</v>
      </c>
      <c r="E22" s="89">
        <f>'Training Plan-Template'!U26</f>
        <v>0</v>
      </c>
      <c r="F22" s="89">
        <f>'Training Plan-Template'!V26</f>
        <v>0</v>
      </c>
      <c r="G22" s="90">
        <f>'Training Plan-Template'!W26</f>
        <v>0</v>
      </c>
      <c r="H22" s="5"/>
      <c r="I22" s="5"/>
    </row>
    <row r="23" spans="1:9" ht="53.5" customHeight="1" x14ac:dyDescent="0.35">
      <c r="A23" s="5"/>
      <c r="B23" s="118" t="str">
        <f>'Training Plan-Template'!C27</f>
        <v>Engineering Ops and Lean for Apprentices</v>
      </c>
      <c r="C23" s="83">
        <f>'Training Plan-Template'!E27</f>
        <v>0</v>
      </c>
      <c r="D23" s="83">
        <f>'Training Plan-Template'!F27</f>
        <v>0</v>
      </c>
      <c r="E23" s="89">
        <f>'Training Plan-Template'!U27</f>
        <v>0</v>
      </c>
      <c r="F23" s="89">
        <f>'Training Plan-Template'!V27</f>
        <v>0</v>
      </c>
      <c r="G23" s="90">
        <f>'Training Plan-Template'!W27</f>
        <v>0</v>
      </c>
      <c r="H23" s="5"/>
      <c r="I23" s="5"/>
    </row>
    <row r="24" spans="1:9" ht="53.5" customHeight="1" x14ac:dyDescent="0.35">
      <c r="A24" s="5"/>
      <c r="B24" s="118" t="str">
        <f>'Training Plan-Template'!C28</f>
        <v>Engineering Project and Portfolio
(Gateway Module)</v>
      </c>
      <c r="C24" s="83">
        <f>'Training Plan-Template'!E28</f>
        <v>0</v>
      </c>
      <c r="D24" s="83">
        <f>'Training Plan-Template'!F28</f>
        <v>0</v>
      </c>
      <c r="E24" s="89">
        <f>'Training Plan-Template'!U28</f>
        <v>0</v>
      </c>
      <c r="F24" s="89">
        <f>'Training Plan-Template'!V28</f>
        <v>0</v>
      </c>
      <c r="G24" s="90">
        <f>'Training Plan-Template'!W28</f>
        <v>0</v>
      </c>
      <c r="H24" s="5"/>
      <c r="I24" s="5"/>
    </row>
    <row r="25" spans="1:9" x14ac:dyDescent="0.35">
      <c r="A25" s="5"/>
      <c r="B25" s="91"/>
      <c r="C25" s="84"/>
      <c r="D25" s="84"/>
      <c r="E25" s="92"/>
      <c r="F25" s="92"/>
      <c r="G25" s="93"/>
      <c r="H25" s="5"/>
      <c r="I25" s="5"/>
    </row>
    <row r="26" spans="1:9" ht="35.5" customHeight="1" x14ac:dyDescent="0.35">
      <c r="A26" s="5"/>
      <c r="B26" s="88" t="str">
        <f>'Training Plan-Template'!C31</f>
        <v>Gateway Period</v>
      </c>
      <c r="C26" s="83">
        <f>'Training Plan-Template'!E31</f>
        <v>0</v>
      </c>
      <c r="D26" s="83">
        <f>'Training Plan-Template'!F31</f>
        <v>0</v>
      </c>
      <c r="E26" s="89">
        <f>'Training Plan-Template'!U31</f>
        <v>0</v>
      </c>
      <c r="F26" s="89">
        <f>'Training Plan-Template'!V31</f>
        <v>0</v>
      </c>
      <c r="G26" s="90">
        <f>'Training Plan-Template'!W31</f>
        <v>0</v>
      </c>
      <c r="H26" s="5"/>
      <c r="I26" s="5"/>
    </row>
    <row r="27" spans="1:9" ht="64.5" customHeight="1" thickBot="1" x14ac:dyDescent="0.4">
      <c r="A27" s="5"/>
      <c r="B27" s="94" t="str">
        <f>'Training Plan-Template'!C32</f>
        <v>Independent End Point Assessment</v>
      </c>
      <c r="C27" s="85">
        <f>'Training Plan-Template'!E32</f>
        <v>0</v>
      </c>
      <c r="D27" s="85">
        <f>'Training Plan-Template'!F32</f>
        <v>0</v>
      </c>
      <c r="E27" s="95" t="str">
        <f>'Training Plan-Template'!U32</f>
        <v>https://www.instituteforapprenticeships.org/media/1726/l6-pdd-epa-final-pdf-version-28th-mar-18.pdf</v>
      </c>
      <c r="F27" s="95">
        <f>'Training Plan-Template'!V32</f>
        <v>0</v>
      </c>
      <c r="G27" s="96">
        <f>'Training Plan-Template'!W32</f>
        <v>0</v>
      </c>
      <c r="H27" s="5"/>
      <c r="I27" s="5"/>
    </row>
    <row r="28" spans="1:9" ht="38.5" customHeight="1" x14ac:dyDescent="0.35">
      <c r="A28" s="5"/>
      <c r="B28" s="5"/>
      <c r="C28" s="5"/>
      <c r="D28" s="5"/>
      <c r="E28" s="5"/>
      <c r="F28" s="5"/>
      <c r="G28" s="5"/>
      <c r="H28" s="5"/>
      <c r="I28" s="5"/>
    </row>
    <row r="29" spans="1:9" x14ac:dyDescent="0.35">
      <c r="A29" s="5"/>
      <c r="B29" s="5"/>
      <c r="C29" s="5"/>
      <c r="D29" s="5"/>
      <c r="E29" s="5"/>
      <c r="F29" s="5"/>
      <c r="G29" s="5"/>
      <c r="H29" s="5"/>
      <c r="I29" s="5"/>
    </row>
    <row r="30" spans="1:9" x14ac:dyDescent="0.35">
      <c r="A30" s="5"/>
      <c r="B30" s="5"/>
      <c r="C30" s="5"/>
      <c r="D30" s="5"/>
      <c r="E30" s="5"/>
      <c r="F30" s="5"/>
      <c r="G30" s="5"/>
      <c r="H30" s="5"/>
      <c r="I30" s="5"/>
    </row>
    <row r="31" spans="1:9" x14ac:dyDescent="0.35">
      <c r="A31" s="5"/>
      <c r="B31" s="5"/>
      <c r="C31" s="5"/>
      <c r="D31" s="5"/>
      <c r="E31" s="5"/>
      <c r="F31" s="5"/>
      <c r="G31" s="5"/>
      <c r="H31" s="5"/>
      <c r="I31" s="5"/>
    </row>
    <row r="32" spans="1:9" x14ac:dyDescent="0.35">
      <c r="A32" s="5"/>
      <c r="H32" s="5"/>
      <c r="I32" s="5"/>
    </row>
  </sheetData>
  <mergeCells count="2">
    <mergeCell ref="B4:G4"/>
    <mergeCell ref="B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2338e70c-3ca3-40b1-ba30-6ea23096f1ba">
      <UserInfo>
        <DisplayName>Carter, Emma</DisplayName>
        <AccountId>783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522C2A-260D-44E7-BDFC-3F4B81A03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 ds:uri="2338e70c-3ca3-40b1-ba30-6ea23096f1ba"/>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Training Plan-Template</vt:lpstr>
      <vt:lpstr>OTJT breakdown &amp; Pie chart</vt:lpstr>
      <vt:lpstr>Employer Plan on a Page</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2022-10-21T13:24:35Z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