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04"/>
  <workbookPr hidePivotFieldList="1"/>
  <mc:AlternateContent xmlns:mc="http://schemas.openxmlformats.org/markup-compatibility/2006">
    <mc:Choice Requires="x15">
      <x15ac:absPath xmlns:x15ac="http://schemas.microsoft.com/office/spreadsheetml/2010/11/ac" url="https://sheffieldhallam-my.sharepoint.com/personal/dssm_hallam_shu_ac_uk/Documents/TP Mapping Docs for Sep22/"/>
    </mc:Choice>
  </mc:AlternateContent>
  <xr:revisionPtr revIDLastSave="966" documentId="8_{A38BB1BF-EEF6-4D7C-97DB-A6D78BB8BA39}" xr6:coauthVersionLast="47" xr6:coauthVersionMax="47" xr10:uidLastSave="{BBE1491E-44E5-49D4-9F22-D2C982EC4B2C}"/>
  <bookViews>
    <workbookView xWindow="28680" yWindow="-120" windowWidth="29040" windowHeight="15840" firstSheet="2"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1">'OTJT breakdown &amp; Pie chart'!$A$1:$J$40</definedName>
    <definedName name="_xlnm.Print_Area" localSheetId="2">'Employer Plan on a Page'!$A$1:$I$53</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F8" i="10"/>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61" i="12"/>
  <c r="F5" i="10" s="1"/>
  <c r="M61" i="12"/>
  <c r="N61" i="12"/>
  <c r="O61" i="12"/>
  <c r="F9" i="10" s="1"/>
  <c r="M3" i="10" s="1"/>
  <c r="P61" i="12"/>
  <c r="Q61" i="12"/>
  <c r="R61" i="12"/>
  <c r="I8" i="10" s="1"/>
  <c r="M4" i="10" s="1"/>
  <c r="L61" i="12"/>
  <c r="M2" i="10" s="1"/>
  <c r="K16" i="12" l="1"/>
  <c r="S16" i="12" s="1"/>
  <c r="K17" i="12"/>
  <c r="K57" i="12"/>
  <c r="K52" i="12"/>
  <c r="S52" i="12" s="1"/>
  <c r="K44" i="12"/>
  <c r="S44" i="12" s="1"/>
  <c r="K60" i="12"/>
  <c r="S60" i="12" s="1"/>
  <c r="K56" i="12"/>
  <c r="S56" i="12" s="1"/>
  <c r="K51" i="12"/>
  <c r="S51" i="12" s="1"/>
  <c r="K40" i="12"/>
  <c r="K55" i="12"/>
  <c r="K43" i="12"/>
  <c r="K39" i="12"/>
  <c r="K59" i="12"/>
  <c r="S59" i="12" s="1"/>
  <c r="K50" i="12"/>
  <c r="K47" i="12"/>
  <c r="K58" i="12"/>
  <c r="K54" i="12"/>
  <c r="K38" i="12"/>
  <c r="K46" i="12"/>
  <c r="K42" i="12"/>
  <c r="K37" i="12"/>
  <c r="S37" i="12" s="1"/>
  <c r="K48" i="12"/>
  <c r="K53" i="12"/>
  <c r="K49" i="12"/>
  <c r="K45" i="12"/>
  <c r="S45" i="12" s="1"/>
  <c r="K41" i="12"/>
  <c r="S41" i="12" s="1"/>
  <c r="K36" i="12"/>
  <c r="S36" i="12" s="1"/>
  <c r="K33" i="12"/>
  <c r="S33" i="12" s="1"/>
  <c r="K26" i="12"/>
  <c r="T26" i="12" s="1"/>
  <c r="K27" i="12"/>
  <c r="S27" i="12" s="1"/>
  <c r="K32" i="12"/>
  <c r="T32" i="12" s="1"/>
  <c r="K28" i="12"/>
  <c r="T28" i="12" s="1"/>
  <c r="K31" i="12"/>
  <c r="S31" i="12" s="1"/>
  <c r="K29" i="12"/>
  <c r="T29" i="12" s="1"/>
  <c r="K30" i="12"/>
  <c r="T30" i="12" s="1"/>
  <c r="K18" i="12"/>
  <c r="K21" i="12"/>
  <c r="T21" i="12" s="1"/>
  <c r="K20" i="12"/>
  <c r="K23" i="12"/>
  <c r="S23" i="12" s="1"/>
  <c r="K22" i="12"/>
  <c r="T22" i="12" s="1"/>
  <c r="K25" i="12"/>
  <c r="T25" i="12" s="1"/>
  <c r="K24" i="12"/>
  <c r="T24" i="12" s="1"/>
  <c r="F4" i="10"/>
  <c r="F6" i="10" s="1"/>
  <c r="T16" i="12"/>
  <c r="K35" i="12"/>
  <c r="T35" i="12" s="1"/>
  <c r="T51" i="12" l="1"/>
  <c r="T60" i="12"/>
  <c r="T41" i="12"/>
  <c r="T52" i="12"/>
  <c r="T44" i="12"/>
  <c r="T59" i="12"/>
  <c r="T37" i="12"/>
  <c r="T36" i="12"/>
  <c r="S54" i="12"/>
  <c r="T54" i="12"/>
  <c r="S40" i="12"/>
  <c r="T40" i="12"/>
  <c r="S49" i="12"/>
  <c r="T49" i="12"/>
  <c r="S58" i="12"/>
  <c r="T58" i="12"/>
  <c r="T45" i="12"/>
  <c r="S48" i="12"/>
  <c r="T48" i="12"/>
  <c r="T50" i="12"/>
  <c r="S50" i="12"/>
  <c r="T56" i="12"/>
  <c r="S42" i="12"/>
  <c r="T42" i="12"/>
  <c r="S39" i="12"/>
  <c r="T39" i="12"/>
  <c r="T53" i="12"/>
  <c r="S53" i="12"/>
  <c r="T46" i="12"/>
  <c r="S46" i="12"/>
  <c r="S43" i="12"/>
  <c r="T43" i="12"/>
  <c r="S47" i="12"/>
  <c r="T47" i="12"/>
  <c r="T38" i="12"/>
  <c r="S38" i="12"/>
  <c r="S55" i="12"/>
  <c r="T55" i="12"/>
  <c r="S57" i="12"/>
  <c r="T57" i="12"/>
  <c r="T27" i="12"/>
  <c r="S26" i="12"/>
  <c r="T33" i="12"/>
  <c r="T23" i="12"/>
  <c r="S30" i="12"/>
  <c r="S29" i="12"/>
  <c r="T31" i="12"/>
  <c r="S25" i="12"/>
  <c r="S32" i="12"/>
  <c r="S28" i="12"/>
  <c r="S22" i="12"/>
  <c r="S21" i="12"/>
  <c r="S24" i="12"/>
  <c r="K61" i="12"/>
  <c r="S35" i="12"/>
  <c r="T17" i="12"/>
  <c r="S17" i="12"/>
  <c r="T18" i="12"/>
  <c r="S18" i="12"/>
  <c r="T20" i="12"/>
  <c r="S20" i="12"/>
  <c r="K10" i="12" l="1"/>
  <c r="T61" i="12"/>
  <c r="I10" i="10" s="1"/>
  <c r="M6" i="10" s="1"/>
  <c r="S61" i="12"/>
  <c r="I9" i="10" s="1"/>
  <c r="M5" i="10" s="1"/>
</calcChain>
</file>

<file path=xl/sharedStrings.xml><?xml version="1.0" encoding="utf-8"?>
<sst xmlns="http://schemas.openxmlformats.org/spreadsheetml/2006/main" count="299" uniqueCount="239">
  <si>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</si>
  <si>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</si>
  <si>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</si>
  <si>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</si>
  <si>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</si>
  <si>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</si>
  <si>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</si>
  <si>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</si>
  <si>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</si>
  <si>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</si>
  <si>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</si>
  <si>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BESE OPS CHECK: </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</si>
  <si>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</si>
  <si>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</si>
  <si>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</si>
  <si>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</si>
  <si>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</si>
  <si>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</si>
  <si>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</si>
  <si>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</si>
  <si>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</si>
  <si>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</si>
  <si>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</si>
  <si>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</si>
  <si>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</si>
  <si>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</si>
  <si>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</si>
  <si>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</si>
  <si>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</si>
  <si>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</si>
  <si>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</si>
  <si>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</si>
  <si>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</si>
  <si>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</si>
  <si>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</si>
  <si>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</si>
  <si>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</si>
  <si>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</si>
  <si>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</si>
  <si>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</si>
  <si>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</si>
  <si>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</si>
  <si>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</si>
  <si>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</si>
  <si>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</si>
  <si>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</si>
  <si>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</si>
  <si>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</si>
  <si>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</si>
  <si>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</si>
  <si>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</si>
  <si>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</si>
  <si>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</si>
  <si>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</si>
  <si>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</si>
  <si>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</si>
  <si>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</si>
  <si>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</si>
  <si>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</si>
  <si>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</si>
  <si>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</si>
  <si>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</si>
  <si>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</si>
  <si>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</si>
  <si>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</si>
  <si>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</si>
  <si>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</si>
  <si>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</si>
  <si>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</si>
  <si>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</si>
  <si>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</si>
  <si>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</si>
  <si>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</si>
  <si>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</si>
  <si>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</si>
  <si>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</si>
  <si>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</si>
  <si>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</si>
  <si>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</si>
  <si>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</si>
  <si>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</si>
  <si>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</si>
  <si>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</si>
  <si>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</si>
  <si>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</si>
  <si>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</si>
  <si>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</si>
  <si>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</si>
  <si>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</si>
  <si>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</si>
  <si>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</si>
  <si>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</si>
  <si>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</si>
  <si>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</si>
  <si>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</si>
  <si>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</si>
  <si>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rPr>
      <t xml:space="preserve">Support the Skills scan accuracy and the Apprentice's attempt at the Starting Point Exercise
</t>
    </r>
    <r>
      <rPr>
        <sz val="11"/>
        <color rgb="FF000000"/>
        <rFont val="Calibri"/>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</si>
  <si>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rPr>
      <t xml:space="preserve">Help the Apprentice to complete a Skill Scan Review in the first three weeks of the Apprenticeship.
</t>
    </r>
    <r>
      <rPr>
        <sz val="11"/>
        <color rgb="FF000000"/>
        <rFont val="Calibri"/>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rPr>
      <t>Use APRs to discuss the impact of learning.
Support progress through Gateway process and contnue to mentor the Apprentice towards succesful career development.</t>
    </r>
  </si>
  <si>
    <r>
      <rPr>
        <sz val="11"/>
        <color rgb="FF000000"/>
        <rFont val="Calibri"/>
      </rPr>
      <t xml:space="preserve">Continuous support of the practitioner with access to clinical supervision, training support  </t>
    </r>
    <r>
      <rPr>
        <sz val="11"/>
        <color rgb="FFFF0000"/>
        <rFont val="Calibri"/>
      </rPr>
      <t xml:space="preserve">for onward career development
</t>
    </r>
    <r>
      <rPr>
        <sz val="11"/>
        <color rgb="FF000000"/>
        <rFont val="Calibri"/>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</si>
  <si>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</si>
  <si>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</si>
  <si>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</si>
  <si>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</si>
  <si>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</si>
  <si>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</si>
  <si>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</si>
  <si>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</si>
  <si>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</si>
  <si>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</si>
  <si>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rPr>
      <t>Support the apprentice to complete the '</t>
    </r>
    <r>
      <rPr>
        <i/>
        <sz val="11"/>
        <color rgb="FF000000"/>
        <rFont val="Calibri"/>
      </rPr>
      <t>preparing to prescribe</t>
    </r>
    <r>
      <rPr>
        <sz val="11"/>
        <color rgb="FF000000"/>
        <rFont val="Calibri"/>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</si>
  <si>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</si>
  <si>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</si>
  <si>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HDA Pathophysiology and pharmacology for advanced management (F2F)</t>
  </si>
  <si>
    <t>The employers to ensure apprentice have an overview of understanding on pharmacology and how the knowledge is related to their advanced clinical role.</t>
  </si>
  <si>
    <t>Support the apprentice to attain the clinical competencies in practice hours. Allow apprentice to work according to their level of competence and demonstrate how they have met all the KSBs.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</si>
  <si>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</si>
  <si>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</si>
  <si>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</si>
  <si>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</si>
  <si>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Musculoskeletal management of the upper quadrant (F2F)</t>
  </si>
  <si>
    <t>Support the apprentice to complete the pre-module preparation</t>
  </si>
  <si>
    <t>Provide opportunities and support to the apprentice to apply theory to practice by identifying and facilitating learning in this area</t>
  </si>
  <si>
    <t>Help the apprentice use and refine their newly acquired skills and knowledge into practice using a reflective cycle and critical thinking</t>
  </si>
  <si>
    <t>HDA Musculoskeletal management of the lower quadrant (F2F)</t>
  </si>
  <si>
    <t>HDA Reasoning and management for advanced musculoskeletal clinical practice (F2F)</t>
  </si>
  <si>
    <t>HDA Advanced Chest image reporting (DL)</t>
  </si>
  <si>
    <t>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t>
  </si>
  <si>
    <t>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t>
  </si>
  <si>
    <t>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t>
  </si>
  <si>
    <t>HDA Advanced MSK image reporting (DL)</t>
  </si>
  <si>
    <t>To enable apprentices to spend time with medical and imaging specialist teams in modalities that image emergency scenarios related to protectional radiography of the MSK system . To support apprentices to critically analyse and recognise normal and abnormal appearances of the MSK system on protectional Radiography.</t>
  </si>
  <si>
    <t>To provide a named mentor to support and review the written reports for the HDA ACP Apprentice. To support apprentices with opportunities to engage in MDTs and spend time with Radiologists and Reporting Radiographers to allow critical evaluation of imaging of emergency pathologies and trauma. To enable the apprentice to gain sufficient opportunity to complete their formative reports and sit the summative tests and summative task preparation to develop the capabilities to formulate formal MSK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t>
  </si>
  <si>
    <t>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MSK image interpretation including audit and CPD</t>
  </si>
  <si>
    <t>HDA Advanced CT Head image reporting (DL)</t>
  </si>
  <si>
    <t>To enable apprentices to spend time with medical and imaging specialist teams in modalities that image emergency scenarios related to emergency CT imaging of the head . To support apprentices to critically analyse and recognise normal and abnormal appearances the brain on a CT head.</t>
  </si>
  <si>
    <t>To provide a named mentor to support and review the written reports for the HDA ACP Apprentice.  To support apprentinces with opportunites to engage in MDTs and spend time with Radiologists and Reporting Radiographers to allow critical evaluation of imaging of emergency pathologies and trauma. To enable the apprentice to gain sufficient opportunity to complete their formative reports and sit the summative tests and summative task preparation to develop the capabilities to formulatea formal CT Head report with   differential diagnosis with a focus on timely escallation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sceanrio, to form the basis of the essay that evidences the 4 pillars.</t>
  </si>
  <si>
    <t>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CT head image interpretation</t>
  </si>
  <si>
    <t>HDA Awareness of Error (DL)</t>
  </si>
  <si>
    <t xml:space="preserve">Provide opportunities to spend time in a variety of Radiological areas and modalities and judiciously manage opportunities for error in diagnostic imaging and related procedures to inform diagnosis.  To allow the apprentice to gain insight into the impact of error to the patients the service and the individual.  </t>
  </si>
  <si>
    <t>Provide opportunities to judiciously manage opportunities for error in diagnostic imaging and related procedures to inform a diagnosis, in a range of imaging modalities.  Critically evaluate the implications of error in diagnostic imaging
critically discuss these errors that may arise, with respect to an area of diagnostic imaging related to their own practice, and evaluate methods to reduce the risk of such errors.  To provide encouragement and empower the apprentice to investigate the potential causes and escallate as necessary.  Give the apprentice sufficient opportunity to complete the formative and summative tasks within the module and to evidence the KSBs</t>
  </si>
  <si>
    <t>Continue to provide CPD opportunities to develop greater insight into the topic and continue to evidence 4 pillars within their portfolios towards the Capstone. Continue to provide opportunities to evaluate services and procedures within imaging to establish methods to reduce error and allow opportunities for impact of their findings with the intension of continued, measurable service improvement</t>
  </si>
  <si>
    <t>HDA Pharmacist Independent Prescribing (F2F)</t>
  </si>
  <si>
    <t>HDA Expert practice for extended roles (DL)</t>
  </si>
  <si>
    <t>Provide a suitable clinical supervisor and learning opportunities within their specific scope of practice</t>
  </si>
  <si>
    <t>Provide encouragement and constructive feedback on development. Ensure a proactive learning environment which supports development.</t>
  </si>
  <si>
    <t>Ensure continued support via clinical supervision within this defined scope of practice</t>
  </si>
  <si>
    <t>HDA Advancing Specialist Practice (DL)</t>
  </si>
  <si>
    <t>Assess the opportunity to consider the apprentices role against the four pillars with an appropriate job plan.</t>
  </si>
  <si>
    <t>Access to support to apply learning into practice</t>
  </si>
  <si>
    <t>Continuously access to practice to allow all four pillars of practice to be met.</t>
  </si>
  <si>
    <t>HDA Contemporary Issues in Advaced Practice (DL or F2F)</t>
  </si>
  <si>
    <t>To equip students with the opportunity to discuss current socio/economic/political  issues surrounding advanced practice</t>
  </si>
  <si>
    <t>To enable and nurture critical discussion in respect to own clinical practice within the framework of recognised analytical models</t>
  </si>
  <si>
    <t>Maintain an environment enabling students to promote freedom of reasoned expression and critical thinking</t>
  </si>
  <si>
    <t>Elective Modules</t>
  </si>
  <si>
    <t>HDA Image Guided Radiotherapy (DL)</t>
  </si>
  <si>
    <t>Access to relevant learning opportunities to enhance awareness</t>
  </si>
  <si>
    <t>Access to relevant learning opportunities to apply academic learning into practice</t>
  </si>
  <si>
    <t>Access to relevant learning opportunities to enable further analysis and development of knowledge and skills.</t>
  </si>
  <si>
    <t>HDA Injection therapy for joints and soft tissue (F2F)</t>
  </si>
  <si>
    <t>HDA Therapeutic management of neuromuscular skeletal pain (DL and F2F)</t>
  </si>
  <si>
    <t>HDA Addressing priorities in prostate cancer care (DL)</t>
  </si>
  <si>
    <t>HDA Head and neck cancer (DL)</t>
  </si>
  <si>
    <t>HDA Breast cancer radiotherapy (DL)</t>
  </si>
  <si>
    <t>HDA Psychology of cancer care (DL)</t>
  </si>
  <si>
    <t>HDA Non-Medical prescribing (F2F)</t>
  </si>
  <si>
    <t>HDA Information giving and informed consent (DL)</t>
  </si>
  <si>
    <t>Access to relevant learning opportunites to enhance awareness</t>
  </si>
  <si>
    <t>HDA Minor Illness Management (F2F)</t>
  </si>
  <si>
    <t>Offer and support apprentices to develop physical assessment skills in relation to minor illness. Support them to understand that pathophysiology of minor illness.</t>
  </si>
  <si>
    <t>Initially provide opportunities for delivering joint consultations with patients presenting with minor illnesses. Allow more independent practice as competence develops.</t>
  </si>
  <si>
    <t>Help the apprentice in their next progress review to demonstrate how they work on case reports that they could use in their EPA.</t>
  </si>
  <si>
    <t>HDA Minor Injury Management (F2F)</t>
  </si>
  <si>
    <t>The employers to ensure apprentice have an up-to-date knowledge and understanding of the anatomy and Physiology relating to Minor injury presentations</t>
  </si>
  <si>
    <t>Supporting the apprentice to attain the clinical competencies and practice hours related to the KSB's and assessments for this module</t>
  </si>
  <si>
    <t xml:space="preserve">To continue to support the apprentice to ensure continued competence </t>
  </si>
  <si>
    <t>HDA Management of Long terms conditions (F2F)</t>
  </si>
  <si>
    <t>Offer and support apprentices to develop the physical assessment skills in relation to long terms conditions. Support them to understand the pathophysiology of long terms conditions</t>
  </si>
  <si>
    <t>Initially provide opportunities for delivering joint consultations with patients presenting with long term conditions. Allow more independent practice as competence develops.</t>
  </si>
  <si>
    <t>HDA Core principles of paediatrics in primary care and the acute sector (F2F)</t>
  </si>
  <si>
    <t>HDA Contemporary Radiotherapy Planning Practice (DL)</t>
  </si>
  <si>
    <t>HDA Advanced assessment formulation and treatment planning in mental health (F2F)</t>
  </si>
  <si>
    <t xml:space="preserve">Provision of a suitable clinical supervisor. Development of the APMH role as a specific developed role meeting specific service needs in order to avoid the role and practitioners drifting into junior medical roles due to service shortfall. </t>
  </si>
  <si>
    <t>Provision of protected time to develop clinical leadership role. As such protected time to emphasise activities adding clinical value (effective formulation both client and team).</t>
  </si>
  <si>
    <t>Support and protection (in terms of time etc) for the development of an APMH forum within trusts. I am aware other professions (AMPHs for example) have agreed protected forums to look at role development. This should be the case here,</t>
  </si>
  <si>
    <t>HDA Researching for practice (DL or F2F)</t>
  </si>
  <si>
    <t>To provide access to relevant learning opportunities to enhance awareness of the need for evidence to support advanced practice</t>
  </si>
  <si>
    <t>To provide access to relevant learning opportunities to enable the students to apply their academic learning into practice</t>
  </si>
  <si>
    <t>To provide access to further relevant learning opportunities to enable further analysis and development of knowledge and skills relevant to evidence based clinical practice</t>
  </si>
  <si>
    <t>HDA Managing the acutely unwell patient (F2F)</t>
  </si>
  <si>
    <t>Exposure to critically unwell patients in order to formulate and develop strategies to enable clinical management</t>
  </si>
  <si>
    <t>Provide knowledge and expertise in managing deteriorating unwell patients benchmarked against current clinical strategies and protocols linked to best evidence and practice</t>
  </si>
  <si>
    <t>Continued support to enable nurturing of developing skills to provide and maintain the practitioner's clinical confidence</t>
  </si>
  <si>
    <t>HDA Advanced Communication in Supportive Care (DL)</t>
  </si>
  <si>
    <t>HDA Evidencing your CPD (DL)</t>
  </si>
  <si>
    <t>Help the apprentice identify prior learning that they have undertaken through non-accredited means.</t>
  </si>
  <si>
    <t>Support, through the development of personal and professional goals, the apprentice to critically reflect upon their own learning in practice and how they are going to meet any relevant KSBs</t>
  </si>
  <si>
    <t>Encourage the apprentice to reflect in their portfolio and identify and KSBs met.</t>
  </si>
  <si>
    <t>HDA Leadership in Practice (DL)</t>
  </si>
  <si>
    <t>Support to review a range relevant leadership self-assessment</t>
  </si>
  <si>
    <t>Support to complete relevant leadership appraisals e.g. NHS 360 etc.</t>
  </si>
  <si>
    <t>Support to implement aspects of reflective personal development plan</t>
  </si>
  <si>
    <t>HDA Learning and teaching for practice (DL or F2F)</t>
  </si>
  <si>
    <t xml:space="preserve">Support the learner to engage with relevant theoretical literature prior to the module to develop increased understanding. This will support engagement with learning. This will typically be literature exploring educational theory and its application </t>
  </si>
  <si>
    <t xml:space="preserve">Support the learner to engage across the various spaces of learning, this includes Blackboard learning material, activities and webinars/ peer learning. Learners will also need support to engage and complete the module formative and summative work. Learning will also be enhanced with support to apply the learning to practice. During which, they will also need to complete a teaching session.  </t>
  </si>
  <si>
    <t xml:space="preserve">Significant learning takes place on completion of the module and continued application and exploration of educational theory through learning and teaching episodes. Support is required to continue this learning journey and development of practice. </t>
  </si>
  <si>
    <t>HDA Abdominal Imaging (DL)</t>
  </si>
  <si>
    <t xml:space="preserve">To enable appretices to spend time with medical, surgical and imaging specialist teams in modalities that image the abdomen in a range of clinical scenarios to enable apprentices to critically analyse and recognise normal and abnormal appearances of abdominal radiographic imaging. 
</t>
  </si>
  <si>
    <t>To support apprentices with opportunites to engage in MDTs to allow critical evaluation of imaging modalities, techniques, pathologies and trauma in terms of their imaging pathway.  To enable the apprentice to gain sufficient opportunity to complete their summative assignments and develop the ability to create a prelimary clinical evaluation of the diagnosis or differential diagnosis with a focus on timely informed escallation to support patient safety and patient centred care</t>
  </si>
  <si>
    <t>To continue to support the apprentice to ensure continued competence and knowledge sharing with a view to continued service improvement and to allow evidence of the 4 pillars of ACP.</t>
  </si>
  <si>
    <t xml:space="preserve">HDA Fundamentals of musculoskeletal radiographic imaging interpretation (DL) </t>
  </si>
  <si>
    <t>To enable appretices to spend time with medical, surgical and imaging specialist teams in modalities that image the Musculoskeletal system in a range of clinical scenarios to enable apprentices to critically analyse and recognise normal and abnormal appearances of projectional musculoskeletal radiographic imaging.</t>
  </si>
  <si>
    <t>To support apprentices with opportunities to engage in MDTs and spend time with Radiologists/Reporting Radiographers to allow critical evaluation of imaging of pathologies and trauma.  To enable the apprentice to gain sufficient opportunity to complete their formative preliminary clinical evaluations and sit the summative tests .  Develop the capabilities to formulate a PCE with differential diagnosis with a focus on timely informed escalation to support patient safety and patient centred care.</t>
  </si>
  <si>
    <t>To continue to support the apprentice to ensure continued development and knowledge sharing with a view to continued service improvement and to allow evidence of the 4 pillars of ACP.</t>
  </si>
  <si>
    <t>HDA Fundamentals of chest radiographic image interpretation (DL)</t>
  </si>
  <si>
    <t>To enable apprentices to spend time with medical and imaging specialist teams in modalities that image the Chest and Thorax in a range of clinical scenarios, in order  to enable apprentices to critically analyse and recognise normal and abnormal appearances of protectional Chest radiographic imaging.</t>
  </si>
  <si>
    <t>To support apprentices with opportunities to engage in MDTs and spend time with Radiologists and Reporting Radiographers to allow critical evaluation of imaging of pathologies and trauma. To enable the apprentice to gain sufficient opportunity to complete their formative PCEs and sit the summative tests and develop the ability to formulate a PCE and differential diagnosis with a focus on timely informed escalation; to support patient safety and patient centred care.</t>
  </si>
  <si>
    <t>To continue to support the apprentice to ensure continued development and knowledge sharing with a view to continued service improvement and to allow evidence of the 4 pillars of ACP and engage in image audit to support the continued improvement of the service.</t>
  </si>
  <si>
    <t>HDA Fundamentals of CT Head radiographic imaging interpretation (DL)</t>
  </si>
  <si>
    <t>To enable apprentices to spend time with medical and imaging specialist teams in modalities that image emergency scenarios related to CT imaging of the head . To support apprentices to critically analyse and recognise normal and abnormal appearances the brain on a CT head</t>
  </si>
  <si>
    <t>To support apprentices with opportunities to engage in MDTs and spend time with Radiologists and Reporting Radiographers to allow critical evaluation of imaging of emergency pathologies and trauma. To enable the apprentice to gain sufficient opportunity to complete their formative preliminary clinical evaluations and sit the summative tests to develop the capabilities to formulate an opinion with   differential diagnosis with a focus on timely escalation to support patient safety and patient centred care</t>
  </si>
  <si>
    <t>To continue to support the apprentice to ensure continued development and enhancement of knowledge to enable knowledge sharing, with a view to continued service improvement and to allow evidence of the 4 pillars of ACP and engage in image audit to support the continued improvement of the service.</t>
  </si>
  <si>
    <t>HDA Therapeutic exercise and physical activity (F2F)</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</si>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</sst>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ont>
    <font>
      <sz val="11"/>
      <color rgb="FF000000"/>
      <name val="Calibri"/>
    </font>
    <font>
      <i/>
      <sz val="11"/>
      <color rgb="FF000000"/>
      <name val="Calibri"/>
    </font>
    <font>
      <sz val="11"/>
      <color rgb="FF000000"/>
      <name val="Calibri"/>
      <charset val="1"/>
    </font>
    <font>
      <sz val="12"/>
      <color rgb="FF000000"/>
      <name val="Calibri"/>
      <family val="2"/>
    </font>
    <font>
      <b/>
      <sz val="12"/>
      <color rgb="FF000000"/>
      <name val="Calibri"/>
      <family val="2"/>
    </font>
    <font>
      <sz val="11"/>
      <color rgb="FFFF0000"/>
      <name val="Calibri"/>
    </font>
  </fonts>
  <fills count="28">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BBC04"/>
        <bgColor rgb="FFFBBC04"/>
      </patternFill>
    </fill>
    <fill>
      <patternFill patternType="solid">
        <fgColor rgb="FFFFFFFF"/>
        <bgColor rgb="FFFFFFFF"/>
      </patternFill>
    </fill>
    <fill>
      <patternFill patternType="solid">
        <fgColor theme="0"/>
        <bgColor theme="0"/>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7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rgb="FF000000"/>
      </left>
      <right style="thin">
        <color rgb="FF000000"/>
      </right>
      <top style="thin">
        <color rgb="FF000000"/>
      </top>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213">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0" borderId="38" xfId="1" applyFont="1" applyBorder="1" applyAlignment="1">
      <alignment horizontal="right"/>
    </xf>
    <xf numFmtId="0" fontId="10" fillId="18" borderId="38" xfId="1" applyFont="1" applyFill="1" applyBorder="1" applyAlignment="1">
      <alignment horizontal="right"/>
    </xf>
    <xf numFmtId="0" fontId="10" fillId="17" borderId="38" xfId="1" applyFont="1" applyFill="1" applyBorder="1" applyAlignment="1">
      <alignment horizontal="right"/>
    </xf>
    <xf numFmtId="0" fontId="10" fillId="16" borderId="38" xfId="1" applyFont="1" applyFill="1" applyBorder="1" applyAlignment="1">
      <alignment horizontal="right"/>
    </xf>
    <xf numFmtId="0" fontId="10" fillId="18" borderId="0" xfId="1" applyFont="1" applyFill="1" applyAlignment="1">
      <alignment horizontal="right"/>
    </xf>
    <xf numFmtId="0" fontId="10" fillId="0" borderId="38" xfId="1" applyFont="1" applyBorder="1" applyAlignment="1">
      <alignment horizontal="center"/>
    </xf>
    <xf numFmtId="0" fontId="10" fillId="18" borderId="39" xfId="1" applyFont="1" applyFill="1" applyBorder="1" applyAlignment="1">
      <alignment horizontal="center"/>
    </xf>
    <xf numFmtId="0" fontId="10" fillId="0" borderId="39" xfId="1" applyFont="1" applyBorder="1" applyAlignment="1">
      <alignment horizontal="center"/>
    </xf>
    <xf numFmtId="0" fontId="10" fillId="17" borderId="39" xfId="1" applyFont="1" applyFill="1" applyBorder="1" applyAlignment="1">
      <alignment horizontal="center"/>
    </xf>
    <xf numFmtId="0" fontId="10" fillId="16" borderId="39" xfId="1" applyFont="1" applyFill="1" applyBorder="1" applyAlignment="1">
      <alignment horizontal="center"/>
    </xf>
    <xf numFmtId="0" fontId="10" fillId="17" borderId="0" xfId="1" applyFont="1" applyFill="1" applyAlignment="1">
      <alignment horizontal="right"/>
    </xf>
    <xf numFmtId="0" fontId="10" fillId="18" borderId="40" xfId="1" applyFont="1" applyFill="1" applyBorder="1" applyAlignment="1">
      <alignment horizontal="center"/>
    </xf>
    <xf numFmtId="0" fontId="10" fillId="0" borderId="41" xfId="1" applyFont="1" applyBorder="1" applyAlignment="1">
      <alignment horizontal="center"/>
    </xf>
    <xf numFmtId="0" fontId="10" fillId="18" borderId="41" xfId="1" applyFont="1" applyFill="1" applyBorder="1" applyAlignment="1">
      <alignment horizontal="center"/>
    </xf>
    <xf numFmtId="0" fontId="10" fillId="17" borderId="41" xfId="1" applyFont="1" applyFill="1" applyBorder="1" applyAlignment="1">
      <alignment horizontal="center"/>
    </xf>
    <xf numFmtId="0" fontId="10" fillId="16" borderId="41" xfId="1" applyFont="1" applyFill="1" applyBorder="1" applyAlignment="1">
      <alignment horizontal="center"/>
    </xf>
    <xf numFmtId="0" fontId="10" fillId="17" borderId="38" xfId="1" applyFont="1" applyFill="1" applyBorder="1" applyAlignment="1">
      <alignment horizontal="center" wrapText="1"/>
    </xf>
    <xf numFmtId="0" fontId="23" fillId="18" borderId="38" xfId="1" applyFont="1" applyFill="1" applyBorder="1" applyAlignment="1">
      <alignment horizontal="right"/>
    </xf>
    <xf numFmtId="0" fontId="10" fillId="17" borderId="40" xfId="1" applyFont="1" applyFill="1" applyBorder="1" applyAlignment="1">
      <alignment horizontal="center" wrapText="1"/>
    </xf>
    <xf numFmtId="0" fontId="23" fillId="0" borderId="38" xfId="1" applyFont="1" applyBorder="1" applyAlignment="1">
      <alignment horizontal="center" vertical="center" wrapText="1"/>
    </xf>
    <xf numFmtId="0" fontId="10" fillId="0" borderId="38" xfId="1" applyFont="1" applyBorder="1"/>
    <xf numFmtId="0" fontId="10" fillId="18" borderId="38" xfId="1" applyFont="1" applyFill="1" applyBorder="1" applyAlignment="1">
      <alignment horizontal="center"/>
    </xf>
    <xf numFmtId="0" fontId="10" fillId="17" borderId="38" xfId="1" applyFont="1" applyFill="1" applyBorder="1" applyAlignment="1">
      <alignment horizontal="center"/>
    </xf>
    <xf numFmtId="0" fontId="23" fillId="16" borderId="0" xfId="1" applyFont="1" applyFill="1" applyAlignment="1">
      <alignment horizontal="right"/>
    </xf>
    <xf numFmtId="0" fontId="23" fillId="17" borderId="38" xfId="1" applyFont="1" applyFill="1" applyBorder="1" applyAlignment="1">
      <alignment horizontal="right"/>
    </xf>
    <xf numFmtId="0" fontId="21" fillId="0" borderId="38" xfId="1" applyBorder="1"/>
    <xf numFmtId="0" fontId="23" fillId="16" borderId="38" xfId="1" applyFont="1" applyFill="1" applyBorder="1" applyAlignment="1">
      <alignment horizontal="right"/>
    </xf>
    <xf numFmtId="0" fontId="21" fillId="0" borderId="0" xfId="1" applyAlignment="1">
      <alignment horizontal="center"/>
    </xf>
    <xf numFmtId="0" fontId="21" fillId="0" borderId="38" xfId="1" applyBorder="1" applyAlignment="1">
      <alignment horizontal="center"/>
    </xf>
    <xf numFmtId="0" fontId="10" fillId="20" borderId="38" xfId="1" applyFont="1" applyFill="1" applyBorder="1" applyAlignment="1">
      <alignment horizontal="center" vertical="center" wrapText="1"/>
    </xf>
    <xf numFmtId="0" fontId="21" fillId="17" borderId="38" xfId="1" applyFill="1" applyBorder="1" applyAlignment="1">
      <alignment horizontal="right"/>
    </xf>
    <xf numFmtId="0" fontId="21" fillId="18" borderId="38" xfId="1" applyFill="1" applyBorder="1" applyAlignment="1">
      <alignment horizontal="right"/>
    </xf>
    <xf numFmtId="0" fontId="10" fillId="17" borderId="40" xfId="1" applyFont="1" applyFill="1" applyBorder="1" applyAlignment="1">
      <alignment horizontal="center"/>
    </xf>
    <xf numFmtId="0" fontId="21" fillId="17" borderId="38" xfId="1" applyFill="1" applyBorder="1"/>
    <xf numFmtId="0" fontId="21" fillId="18" borderId="38" xfId="1" applyFill="1" applyBorder="1"/>
    <xf numFmtId="0" fontId="21" fillId="21" borderId="38" xfId="1" applyFill="1" applyBorder="1"/>
    <xf numFmtId="0" fontId="21" fillId="16" borderId="38" xfId="1" applyFill="1" applyBorder="1"/>
    <xf numFmtId="0" fontId="21" fillId="16" borderId="38" xfId="1" applyFill="1" applyBorder="1" applyAlignment="1">
      <alignment horizontal="right"/>
    </xf>
    <xf numFmtId="0" fontId="21" fillId="20" borderId="38" xfId="1" applyFill="1" applyBorder="1" applyAlignment="1">
      <alignment horizontal="right"/>
    </xf>
    <xf numFmtId="0" fontId="21" fillId="18" borderId="0" xfId="1" applyFill="1" applyAlignment="1">
      <alignment horizontal="right"/>
    </xf>
    <xf numFmtId="0" fontId="21" fillId="18" borderId="0" xfId="1" applyFill="1"/>
    <xf numFmtId="0" fontId="10" fillId="22" borderId="38" xfId="1" applyFont="1" applyFill="1" applyBorder="1" applyAlignment="1">
      <alignment horizontal="center" vertical="center" wrapText="1"/>
    </xf>
    <xf numFmtId="0" fontId="23" fillId="22" borderId="38" xfId="1" applyFont="1" applyFill="1" applyBorder="1" applyAlignment="1">
      <alignment horizontal="center" vertical="center" wrapText="1"/>
    </xf>
    <xf numFmtId="0" fontId="10" fillId="18" borderId="0" xfId="1" applyFont="1" applyFill="1" applyAlignment="1">
      <alignment horizontal="center"/>
    </xf>
    <xf numFmtId="0" fontId="25" fillId="10" borderId="0" xfId="0" applyFont="1" applyFill="1" applyAlignment="1">
      <alignment horizontal="right"/>
    </xf>
    <xf numFmtId="0" fontId="18" fillId="4" borderId="0" xfId="0" applyFont="1" applyFill="1"/>
    <xf numFmtId="0" fontId="2" fillId="10"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42" xfId="0" applyFont="1" applyFill="1" applyBorder="1" applyAlignment="1">
      <alignment vertical="top" wrapText="1"/>
    </xf>
    <xf numFmtId="0" fontId="29" fillId="9" borderId="29" xfId="0" applyFont="1" applyFill="1" applyBorder="1" applyAlignment="1">
      <alignment vertical="center" wrapText="1"/>
    </xf>
    <xf numFmtId="0" fontId="31" fillId="9" borderId="0" xfId="0" applyFont="1" applyFill="1" applyAlignment="1">
      <alignment wrapText="1"/>
    </xf>
    <xf numFmtId="0" fontId="0" fillId="4" borderId="38" xfId="0" applyFill="1" applyBorder="1"/>
    <xf numFmtId="0" fontId="10" fillId="9" borderId="38" xfId="0" applyFont="1" applyFill="1" applyBorder="1" applyAlignment="1">
      <alignment vertical="center" wrapText="1"/>
    </xf>
    <xf numFmtId="0" fontId="0" fillId="0" borderId="38" xfId="0" applyBorder="1"/>
    <xf numFmtId="0" fontId="31" fillId="9" borderId="38" xfId="0" applyFont="1" applyFill="1" applyBorder="1" applyAlignment="1">
      <alignment wrapText="1"/>
    </xf>
    <xf numFmtId="0" fontId="9" fillId="6" borderId="43" xfId="0" applyFont="1" applyFill="1" applyBorder="1" applyAlignment="1">
      <alignment horizontal="left" vertical="center" wrapText="1" indent="1"/>
    </xf>
    <xf numFmtId="0" fontId="9" fillId="6" borderId="44" xfId="0" applyFont="1" applyFill="1" applyBorder="1" applyAlignment="1">
      <alignment horizontal="center" vertical="center" wrapText="1"/>
    </xf>
    <xf numFmtId="0" fontId="10" fillId="16" borderId="47" xfId="1" applyFont="1" applyFill="1" applyBorder="1" applyAlignment="1">
      <alignment horizontal="center" vertical="center" wrapText="1"/>
    </xf>
    <xf numFmtId="0" fontId="10" fillId="17" borderId="47" xfId="1" applyFont="1" applyFill="1" applyBorder="1" applyAlignment="1">
      <alignment horizontal="center" vertical="center" wrapText="1"/>
    </xf>
    <xf numFmtId="0" fontId="10" fillId="18" borderId="47" xfId="1" applyFont="1" applyFill="1" applyBorder="1" applyAlignment="1">
      <alignment horizontal="center" vertical="center" wrapText="1"/>
    </xf>
    <xf numFmtId="0" fontId="23" fillId="0" borderId="47" xfId="1" applyFont="1" applyBorder="1" applyAlignment="1">
      <alignment horizontal="center" vertical="center" wrapText="1"/>
    </xf>
    <xf numFmtId="0" fontId="10" fillId="9" borderId="48" xfId="0" applyFont="1" applyFill="1" applyBorder="1" applyAlignment="1">
      <alignment vertical="center" wrapText="1"/>
    </xf>
    <xf numFmtId="0" fontId="10" fillId="9" borderId="49" xfId="0" applyFont="1" applyFill="1" applyBorder="1" applyAlignment="1">
      <alignment vertical="center" wrapText="1"/>
    </xf>
    <xf numFmtId="0" fontId="10" fillId="9" borderId="50" xfId="0" applyFont="1" applyFill="1" applyBorder="1" applyAlignment="1">
      <alignment vertical="center"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0" fillId="2" borderId="45" xfId="0" applyNumberFormat="1" applyFill="1" applyBorder="1" applyAlignment="1">
      <alignment horizontal="center" vertical="center"/>
    </xf>
    <xf numFmtId="1" fontId="0" fillId="2" borderId="45" xfId="0" applyNumberFormat="1" applyFill="1" applyBorder="1" applyAlignment="1">
      <alignment horizontal="center" vertical="center" wrapText="1"/>
    </xf>
    <xf numFmtId="1" fontId="0" fillId="2" borderId="46" xfId="0" applyNumberFormat="1" applyFill="1" applyBorder="1" applyAlignment="1">
      <alignment horizontal="center" vertical="center" wrapText="1"/>
    </xf>
    <xf numFmtId="1" fontId="16" fillId="2" borderId="20" xfId="0" applyNumberFormat="1" applyFont="1" applyFill="1" applyBorder="1" applyAlignment="1">
      <alignment horizontal="center" vertical="center"/>
    </xf>
    <xf numFmtId="0" fontId="0" fillId="23" borderId="0" xfId="0" applyFill="1"/>
    <xf numFmtId="0" fontId="19" fillId="15" borderId="51" xfId="0" applyFont="1" applyFill="1" applyBorder="1" applyAlignment="1">
      <alignment horizontal="center" vertical="center" wrapText="1"/>
    </xf>
    <xf numFmtId="0" fontId="19" fillId="15" borderId="52" xfId="0" applyFont="1" applyFill="1" applyBorder="1" applyAlignment="1">
      <alignment horizontal="center" vertical="center" wrapText="1"/>
    </xf>
    <xf numFmtId="0" fontId="19" fillId="15" borderId="53" xfId="0" applyFont="1" applyFill="1" applyBorder="1" applyAlignment="1">
      <alignment horizontal="center" vertical="center" wrapText="1"/>
    </xf>
    <xf numFmtId="0" fontId="14" fillId="6" borderId="54" xfId="0" applyFont="1" applyFill="1" applyBorder="1" applyAlignment="1">
      <alignment horizontal="left" vertical="center" wrapText="1" indent="1"/>
    </xf>
    <xf numFmtId="0" fontId="0" fillId="0" borderId="55" xfId="0" applyBorder="1" applyAlignment="1">
      <alignment horizontal="center" vertical="center" wrapText="1"/>
    </xf>
    <xf numFmtId="0" fontId="0" fillId="0" borderId="55" xfId="0" applyBorder="1" applyAlignment="1">
      <alignment horizontal="left" vertical="center" wrapText="1" indent="1"/>
    </xf>
    <xf numFmtId="0" fontId="0" fillId="0" borderId="56" xfId="0" applyBorder="1" applyAlignment="1">
      <alignment horizontal="left" vertical="center" wrapText="1" indent="1"/>
    </xf>
    <xf numFmtId="0" fontId="14" fillId="8" borderId="60" xfId="0" applyFont="1" applyFill="1" applyBorder="1" applyAlignment="1">
      <alignment horizontal="left" vertical="center" wrapText="1" indent="1"/>
    </xf>
    <xf numFmtId="0" fontId="0" fillId="0" borderId="61" xfId="0" applyBorder="1" applyAlignment="1">
      <alignment horizontal="center" vertical="center" wrapText="1"/>
    </xf>
    <xf numFmtId="0" fontId="0" fillId="0" borderId="61" xfId="0" applyBorder="1" applyAlignment="1">
      <alignment horizontal="left" vertical="center" wrapText="1" indent="1"/>
    </xf>
    <xf numFmtId="0" fontId="0" fillId="0" borderId="62" xfId="0" applyBorder="1" applyAlignment="1">
      <alignment horizontal="left" vertical="center" wrapText="1" indent="1"/>
    </xf>
    <xf numFmtId="0" fontId="14" fillId="6" borderId="60" xfId="0" applyFont="1" applyFill="1" applyBorder="1" applyAlignment="1">
      <alignment horizontal="left" vertical="center" wrapText="1" indent="1"/>
    </xf>
    <xf numFmtId="0" fontId="0" fillId="13" borderId="63" xfId="0" applyFill="1" applyBorder="1" applyAlignment="1">
      <alignment horizontal="left" vertical="center" wrapText="1" indent="1"/>
    </xf>
    <xf numFmtId="0" fontId="0" fillId="13" borderId="64" xfId="0" applyFill="1" applyBorder="1" applyAlignment="1">
      <alignment horizontal="center" vertical="center" wrapText="1"/>
    </xf>
    <xf numFmtId="0" fontId="0" fillId="13" borderId="64" xfId="0" applyFill="1" applyBorder="1" applyAlignment="1">
      <alignment horizontal="left" vertical="center" wrapText="1" indent="1"/>
    </xf>
    <xf numFmtId="0" fontId="0" fillId="13" borderId="65" xfId="0" applyFill="1" applyBorder="1" applyAlignment="1">
      <alignment horizontal="left" vertical="center" wrapText="1" indent="1"/>
    </xf>
    <xf numFmtId="0" fontId="14" fillId="6" borderId="66" xfId="0" applyFont="1" applyFill="1" applyBorder="1" applyAlignment="1">
      <alignment horizontal="left" vertical="center" wrapText="1" indent="1"/>
    </xf>
    <xf numFmtId="0" fontId="0" fillId="0" borderId="67" xfId="0" applyBorder="1" applyAlignment="1">
      <alignment horizontal="center" vertical="center" wrapText="1"/>
    </xf>
    <xf numFmtId="0" fontId="0" fillId="0" borderId="67" xfId="0" applyBorder="1" applyAlignment="1">
      <alignment horizontal="left" vertical="center" wrapText="1" indent="1"/>
    </xf>
    <xf numFmtId="0" fontId="0" fillId="0" borderId="68" xfId="0" applyBorder="1" applyAlignment="1">
      <alignment horizontal="left" vertical="center" wrapText="1" indent="1"/>
    </xf>
    <xf numFmtId="0" fontId="32" fillId="24" borderId="0" xfId="0" applyFont="1" applyFill="1"/>
    <xf numFmtId="0" fontId="1" fillId="23" borderId="0" xfId="0" applyFont="1" applyFill="1"/>
    <xf numFmtId="0" fontId="29" fillId="9" borderId="26" xfId="0" applyFont="1" applyFill="1" applyBorder="1" applyAlignment="1">
      <alignment vertical="center" wrapText="1"/>
    </xf>
    <xf numFmtId="0" fontId="29" fillId="9" borderId="27" xfId="0" applyFont="1" applyFill="1" applyBorder="1" applyAlignment="1">
      <alignment vertical="center" wrapText="1"/>
    </xf>
    <xf numFmtId="0" fontId="29" fillId="9" borderId="28" xfId="0" applyFont="1" applyFill="1" applyBorder="1" applyAlignment="1">
      <alignment vertical="center" wrapText="1"/>
    </xf>
    <xf numFmtId="0" fontId="11" fillId="23" borderId="0" xfId="0" applyFont="1" applyFill="1" applyAlignment="1">
      <alignment horizontal="right"/>
    </xf>
    <xf numFmtId="0" fontId="0" fillId="23" borderId="0" xfId="0" applyFill="1" applyAlignment="1">
      <alignment vertical="center"/>
    </xf>
    <xf numFmtId="0" fontId="27" fillId="4" borderId="0" xfId="2" applyFont="1" applyFill="1" applyAlignment="1">
      <alignment horizontal="left"/>
    </xf>
    <xf numFmtId="0" fontId="2" fillId="4" borderId="0" xfId="0" applyFont="1" applyFill="1" applyAlignment="1">
      <alignment horizontal="left"/>
    </xf>
    <xf numFmtId="0" fontId="33" fillId="0" borderId="5" xfId="0" applyFont="1" applyBorder="1" applyAlignment="1">
      <alignment horizontal="left" wrapText="1" indent="2"/>
    </xf>
    <xf numFmtId="0" fontId="33" fillId="0" borderId="1" xfId="0" applyFont="1" applyBorder="1" applyAlignment="1">
      <alignment horizontal="left" wrapText="1" indent="2"/>
    </xf>
    <xf numFmtId="0" fontId="2" fillId="23" borderId="0" xfId="0" applyFont="1" applyFill="1" applyAlignment="1">
      <alignment horizontal="left"/>
    </xf>
    <xf numFmtId="0" fontId="32" fillId="25" borderId="6" xfId="0" applyFont="1" applyFill="1" applyBorder="1" applyAlignment="1">
      <alignment horizontal="center" wrapText="1"/>
    </xf>
    <xf numFmtId="0" fontId="32" fillId="25" borderId="7" xfId="0" applyFont="1" applyFill="1" applyBorder="1" applyAlignment="1">
      <alignment horizontal="center" wrapText="1"/>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2" fillId="26" borderId="69" xfId="0" applyFont="1" applyFill="1" applyBorder="1" applyAlignment="1">
      <alignment horizontal="center" wrapText="1"/>
    </xf>
    <xf numFmtId="0" fontId="32" fillId="26" borderId="70" xfId="0" applyFont="1" applyFill="1" applyBorder="1" applyAlignment="1">
      <alignment horizontal="center" wrapText="1"/>
    </xf>
    <xf numFmtId="0" fontId="28" fillId="4" borderId="42" xfId="0" applyFont="1" applyFill="1" applyBorder="1" applyAlignment="1">
      <alignment horizontal="left" vertical="top" wrapText="1"/>
    </xf>
    <xf numFmtId="0" fontId="28" fillId="23" borderId="42" xfId="0" applyFont="1" applyFill="1" applyBorder="1" applyAlignment="1">
      <alignment horizontal="left" vertical="top" wrapText="1"/>
    </xf>
    <xf numFmtId="0" fontId="2" fillId="23" borderId="42" xfId="0" applyFont="1" applyFill="1" applyBorder="1" applyAlignment="1">
      <alignment horizontal="left" vertical="top" wrapText="1"/>
    </xf>
    <xf numFmtId="0" fontId="32" fillId="27" borderId="8" xfId="0" applyFont="1" applyFill="1" applyBorder="1" applyAlignment="1">
      <alignment horizontal="center" wrapText="1"/>
    </xf>
    <xf numFmtId="0" fontId="32" fillId="27" borderId="9"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57" xfId="0" applyFont="1" applyFill="1" applyBorder="1" applyAlignment="1">
      <alignment horizontal="center" vertical="center" wrapText="1" indent="2"/>
    </xf>
    <xf numFmtId="0" fontId="2" fillId="13" borderId="58" xfId="0" applyFont="1" applyFill="1" applyBorder="1" applyAlignment="1">
      <alignment horizontal="center" vertical="center" wrapText="1" indent="2"/>
    </xf>
    <xf numFmtId="0" fontId="2" fillId="13" borderId="59" xfId="0" applyFont="1" applyFill="1" applyBorder="1" applyAlignment="1">
      <alignment horizontal="center" vertical="center" wrapText="1" indent="2"/>
    </xf>
    <xf numFmtId="0" fontId="18" fillId="23" borderId="0" xfId="0" applyFont="1" applyFill="1" applyAlignment="1">
      <alignment horizontal="center" vertical="center"/>
    </xf>
    <xf numFmtId="0" fontId="0" fillId="23" borderId="0" xfId="0" applyFill="1" applyAlignment="1">
      <alignment horizontal="left" vertical="center" wrapText="1" indent="3"/>
    </xf>
    <xf numFmtId="0" fontId="18" fillId="23" borderId="0" xfId="0" applyFont="1" applyFill="1" applyAlignment="1">
      <alignment horizontal="left" vertical="center"/>
    </xf>
    <xf numFmtId="0" fontId="2" fillId="13" borderId="57" xfId="0" applyFont="1" applyFill="1" applyBorder="1" applyAlignment="1">
      <alignment horizontal="center" vertical="center" wrapText="1" indent="1"/>
    </xf>
    <xf numFmtId="0" fontId="2" fillId="13" borderId="58" xfId="0" applyFont="1" applyFill="1" applyBorder="1" applyAlignment="1">
      <alignment horizontal="center" vertical="center" wrapText="1" indent="1"/>
    </xf>
    <xf numFmtId="0" fontId="2" fillId="13" borderId="59"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897</c:v>
                </c:pt>
                <c:pt idx="1">
                  <c:v>787</c:v>
                </c:pt>
                <c:pt idx="2">
                  <c:v>8906</c:v>
                </c:pt>
                <c:pt idx="3">
                  <c:v>-4923.7999999999993</c:v>
                </c:pt>
                <c:pt idx="4">
                  <c:v>-4923.7999999999993</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88"/>
  <sheetViews>
    <sheetView tabSelected="1" zoomScale="55" zoomScaleNormal="55" workbookViewId="0">
      <selection activeCell="E2" sqref="E2"/>
    </sheetView>
  </sheetViews>
  <sheetFormatPr defaultRowHeight="14.4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c r="A2" s="5"/>
      <c r="B2" s="5"/>
      <c r="C2" s="12" t="s">
        <v>0</v>
      </c>
      <c r="D2" s="124" t="s">
        <v>1</v>
      </c>
      <c r="E2" s="12"/>
      <c r="F2" s="12"/>
      <c r="G2" s="12"/>
      <c r="H2" s="12"/>
      <c r="I2" s="12"/>
      <c r="J2" s="12"/>
      <c r="K2" s="183" t="s">
        <v>2</v>
      </c>
      <c r="L2" s="184"/>
      <c r="M2" s="184"/>
      <c r="N2" s="184"/>
      <c r="O2" s="184"/>
      <c r="P2" s="184"/>
      <c r="Q2" s="184"/>
      <c r="R2" s="184"/>
      <c r="S2" s="184"/>
      <c r="T2" s="184"/>
      <c r="U2" s="184"/>
      <c r="V2" s="184"/>
      <c r="W2" s="184"/>
      <c r="X2" s="184"/>
      <c r="Y2" s="184"/>
      <c r="Z2" s="184"/>
      <c r="AA2" s="184"/>
      <c r="AB2" s="184"/>
      <c r="AC2" s="184"/>
      <c r="AD2" s="5"/>
      <c r="AE2" s="5"/>
      <c r="AF2" s="5"/>
      <c r="AG2" s="5"/>
      <c r="AH2" s="5"/>
      <c r="AI2" s="5"/>
      <c r="AJ2" s="5"/>
      <c r="AK2" s="5"/>
      <c r="AL2" s="5"/>
      <c r="AM2" s="5"/>
      <c r="AN2" s="5"/>
      <c r="AO2" s="5"/>
      <c r="AP2" s="5"/>
      <c r="AQ2" s="5"/>
      <c r="AR2" s="5"/>
      <c r="AS2" s="5"/>
      <c r="AT2" s="5"/>
      <c r="AU2" s="5"/>
      <c r="AV2" s="5"/>
      <c r="AW2" s="5"/>
      <c r="AX2" s="5"/>
    </row>
    <row r="3" spans="1:50" s="1" customFormat="1" ht="25.5" customHeight="1">
      <c r="A3" s="5"/>
      <c r="B3" s="5"/>
      <c r="C3" s="13"/>
      <c r="D3" s="13"/>
      <c r="E3" s="13"/>
      <c r="F3" s="13"/>
      <c r="G3" s="13"/>
      <c r="H3" s="13"/>
      <c r="I3" s="13"/>
      <c r="J3" s="13"/>
      <c r="K3" s="183" t="s">
        <v>3</v>
      </c>
      <c r="L3" s="184"/>
      <c r="M3" s="184"/>
      <c r="N3" s="184"/>
      <c r="O3" s="184"/>
      <c r="P3" s="184"/>
      <c r="Q3" s="184"/>
      <c r="R3" s="184"/>
      <c r="S3" s="184"/>
      <c r="T3" s="184"/>
      <c r="U3" s="184"/>
      <c r="V3" s="184"/>
      <c r="W3" s="184"/>
      <c r="X3" s="184"/>
      <c r="Y3" s="184"/>
      <c r="Z3" s="184"/>
      <c r="AA3" s="184"/>
      <c r="AB3" s="184"/>
      <c r="AC3" s="184"/>
      <c r="AD3" s="5"/>
      <c r="AE3" s="5"/>
      <c r="AF3" s="5"/>
      <c r="AG3" s="5"/>
      <c r="AH3" s="5"/>
      <c r="AI3" s="5"/>
      <c r="AJ3" s="5"/>
      <c r="AK3" s="5"/>
      <c r="AL3" s="5"/>
      <c r="AM3" s="5"/>
      <c r="AN3" s="5"/>
      <c r="AO3" s="5"/>
      <c r="AP3" s="5"/>
      <c r="AQ3" s="5"/>
      <c r="AR3" s="5"/>
      <c r="AS3" s="5"/>
      <c r="AT3" s="5"/>
      <c r="AU3" s="5"/>
      <c r="AV3" s="5"/>
      <c r="AW3" s="5"/>
      <c r="AX3" s="5"/>
    </row>
    <row r="4" spans="1:50" s="1" customFormat="1" ht="25.5" customHeight="1">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85" t="s">
        <v>5</v>
      </c>
      <c r="AF5" s="186"/>
      <c r="AG5" s="186"/>
      <c r="AH5" s="186"/>
      <c r="AI5" s="186"/>
      <c r="AJ5" s="186"/>
      <c r="AK5" s="186"/>
      <c r="AL5" s="186"/>
      <c r="AM5" s="186"/>
      <c r="AN5" s="186"/>
      <c r="AO5" s="4"/>
      <c r="AP5" s="4"/>
      <c r="AQ5" s="4"/>
      <c r="AR5" s="4"/>
      <c r="AS5" s="4"/>
      <c r="AT5" s="4"/>
      <c r="AU5" s="4"/>
      <c r="AV5" s="4"/>
      <c r="AW5" s="3"/>
      <c r="AX5" s="3"/>
    </row>
    <row r="6" spans="1:50" ht="25.5" customHeight="1">
      <c r="A6" s="3"/>
      <c r="B6" s="3"/>
      <c r="C6" s="12" t="s">
        <v>6</v>
      </c>
      <c r="D6" s="12"/>
      <c r="E6" s="12"/>
      <c r="F6" s="12"/>
      <c r="G6" s="12"/>
      <c r="H6" s="12"/>
      <c r="I6" s="12"/>
      <c r="J6" s="12"/>
      <c r="K6" s="187" t="s">
        <v>7</v>
      </c>
      <c r="L6" s="187"/>
      <c r="M6" s="187"/>
      <c r="N6" s="187"/>
      <c r="O6" s="187"/>
      <c r="P6" s="187"/>
      <c r="Q6" s="187"/>
      <c r="R6" s="187"/>
      <c r="S6" s="187"/>
      <c r="T6" s="187"/>
      <c r="U6" s="187"/>
      <c r="V6" s="187"/>
      <c r="W6" s="187"/>
      <c r="X6" s="187"/>
      <c r="Y6" s="187"/>
      <c r="Z6" s="187"/>
      <c r="AA6" s="187"/>
      <c r="AB6" s="187"/>
      <c r="AC6" s="187"/>
      <c r="AD6" s="4"/>
      <c r="AE6" s="188" t="s">
        <v>8</v>
      </c>
      <c r="AF6" s="189"/>
      <c r="AG6" s="189"/>
      <c r="AH6" s="189"/>
      <c r="AI6" s="189"/>
      <c r="AJ6" s="189"/>
      <c r="AK6" s="189"/>
      <c r="AL6" s="189"/>
      <c r="AM6" s="189"/>
      <c r="AN6" s="189"/>
      <c r="AO6" s="4"/>
      <c r="AP6" s="4"/>
      <c r="AQ6" s="4"/>
      <c r="AR6" s="4"/>
      <c r="AS6" s="4"/>
      <c r="AT6" s="4"/>
      <c r="AU6" s="4"/>
      <c r="AV6" s="4"/>
      <c r="AW6" s="3"/>
      <c r="AX6" s="3"/>
    </row>
    <row r="7" spans="1:50" ht="25.5" customHeight="1">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95" t="s">
        <v>9</v>
      </c>
      <c r="AF7" s="196"/>
      <c r="AG7" s="196"/>
      <c r="AH7" s="196"/>
      <c r="AI7" s="196"/>
      <c r="AJ7" s="196"/>
      <c r="AK7" s="196"/>
      <c r="AL7" s="196"/>
      <c r="AM7" s="196"/>
      <c r="AN7" s="196"/>
      <c r="AO7" s="4"/>
      <c r="AP7" s="4"/>
      <c r="AQ7" s="4"/>
      <c r="AR7" s="4"/>
      <c r="AS7" s="4"/>
      <c r="AT7" s="4"/>
      <c r="AU7" s="4"/>
      <c r="AV7" s="4"/>
      <c r="AW7" s="3"/>
      <c r="AX7" s="3"/>
    </row>
    <row r="8" spans="1:50" ht="25.5" customHeight="1">
      <c r="A8" s="3"/>
      <c r="B8" s="3"/>
      <c r="C8" s="13" t="s">
        <v>10</v>
      </c>
      <c r="D8" s="13"/>
      <c r="E8" s="13"/>
      <c r="F8" s="13"/>
      <c r="G8" s="13"/>
      <c r="H8" s="13"/>
      <c r="I8" s="125"/>
      <c r="J8" s="123" t="s">
        <v>11</v>
      </c>
      <c r="K8" s="181">
        <v>32</v>
      </c>
      <c r="L8" s="32" t="s">
        <v>12</v>
      </c>
      <c r="M8" s="14"/>
      <c r="N8" s="14"/>
      <c r="O8" s="14"/>
      <c r="P8" s="14"/>
      <c r="Q8" s="14"/>
      <c r="R8" s="14"/>
      <c r="S8" s="14"/>
      <c r="T8" s="14"/>
      <c r="U8" s="14"/>
      <c r="V8" s="14"/>
      <c r="W8" s="14"/>
      <c r="X8" s="14"/>
      <c r="Y8" s="14"/>
      <c r="Z8" s="14"/>
      <c r="AA8" s="14"/>
      <c r="AB8" s="14"/>
      <c r="AC8" s="14"/>
      <c r="AD8" s="14"/>
      <c r="AE8" s="200" t="s">
        <v>13</v>
      </c>
      <c r="AF8" s="201"/>
      <c r="AG8" s="201"/>
      <c r="AH8" s="201"/>
      <c r="AI8" s="201"/>
      <c r="AJ8" s="201"/>
      <c r="AK8" s="201"/>
      <c r="AL8" s="201"/>
      <c r="AM8" s="201"/>
      <c r="AN8" s="201"/>
      <c r="AO8" s="14"/>
      <c r="AP8" s="14"/>
      <c r="AQ8" s="14"/>
      <c r="AR8" s="4"/>
      <c r="AS8" s="4"/>
      <c r="AT8" s="4"/>
      <c r="AU8" s="4"/>
      <c r="AV8" s="4"/>
      <c r="AW8" s="3"/>
      <c r="AX8" s="3"/>
    </row>
    <row r="9" spans="1:50" ht="25.5" customHeight="1">
      <c r="A9" s="3"/>
      <c r="B9" s="3"/>
      <c r="C9" s="13" t="s">
        <v>14</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c r="A10" s="3"/>
      <c r="B10" s="3"/>
      <c r="C10" s="13" t="s">
        <v>15</v>
      </c>
      <c r="D10" s="13"/>
      <c r="E10" s="13"/>
      <c r="F10" s="13"/>
      <c r="G10" s="13"/>
      <c r="H10" s="13"/>
      <c r="I10" s="13"/>
      <c r="J10" s="13"/>
      <c r="K10" s="31">
        <f>SUM(L16:T60)</f>
        <v>742.40000000000236</v>
      </c>
      <c r="L10" s="32" t="s">
        <v>16</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c r="A12" s="3"/>
      <c r="B12" s="3"/>
      <c r="C12" s="12" t="s">
        <v>17</v>
      </c>
      <c r="D12" s="3"/>
      <c r="E12" s="3"/>
      <c r="F12" s="3"/>
      <c r="G12" s="3"/>
      <c r="H12" s="3"/>
      <c r="I12" s="3"/>
      <c r="J12" s="3"/>
      <c r="K12" s="3"/>
      <c r="L12" s="3"/>
      <c r="M12" s="3"/>
      <c r="N12" s="3"/>
      <c r="O12" s="3"/>
      <c r="P12" s="3"/>
      <c r="Q12" s="3"/>
      <c r="R12" s="3"/>
      <c r="S12" s="3"/>
      <c r="T12" s="3"/>
      <c r="U12" s="3"/>
      <c r="V12" s="3"/>
      <c r="W12" s="3"/>
      <c r="X12" s="64" t="s">
        <v>18</v>
      </c>
      <c r="Y12" s="65"/>
      <c r="Z12" s="65"/>
      <c r="AA12" s="65"/>
      <c r="AB12" s="65"/>
      <c r="AC12" s="65"/>
      <c r="AD12" s="65"/>
      <c r="AE12" s="65"/>
      <c r="AF12" s="65"/>
      <c r="AG12" s="66"/>
      <c r="AH12" s="64" t="s">
        <v>19</v>
      </c>
      <c r="AI12" s="65"/>
      <c r="AJ12" s="65"/>
      <c r="AK12" s="65"/>
      <c r="AL12" s="65"/>
      <c r="AM12" s="65"/>
      <c r="AN12" s="65"/>
      <c r="AO12" s="66"/>
      <c r="AP12" s="64" t="s">
        <v>20</v>
      </c>
      <c r="AQ12" s="65"/>
      <c r="AR12" s="65"/>
      <c r="AS12" s="65"/>
      <c r="AT12" s="65"/>
      <c r="AU12" s="65"/>
      <c r="AV12" s="66"/>
      <c r="AW12" s="3"/>
      <c r="AX12" s="3"/>
    </row>
    <row r="13" spans="1:50" ht="230.1" customHeight="1">
      <c r="A13" s="3"/>
      <c r="B13" s="3"/>
      <c r="C13" s="197"/>
      <c r="D13" s="197"/>
      <c r="E13" s="197"/>
      <c r="F13" s="197"/>
      <c r="G13" s="197"/>
      <c r="H13" s="197"/>
      <c r="I13" s="197"/>
      <c r="J13" s="130"/>
      <c r="K13" s="198" t="s">
        <v>21</v>
      </c>
      <c r="L13" s="199"/>
      <c r="M13" s="199"/>
      <c r="N13" s="199"/>
      <c r="O13" s="199"/>
      <c r="P13" s="199"/>
      <c r="Q13" s="199"/>
      <c r="R13" s="199"/>
      <c r="S13" s="199"/>
      <c r="T13" s="199"/>
      <c r="U13" s="199"/>
      <c r="V13" s="199"/>
      <c r="W13" s="3"/>
      <c r="X13" s="23" t="s">
        <v>22</v>
      </c>
      <c r="Y13" s="23" t="s">
        <v>23</v>
      </c>
      <c r="Z13" s="23" t="s">
        <v>24</v>
      </c>
      <c r="AA13" s="23" t="s">
        <v>25</v>
      </c>
      <c r="AB13" s="23" t="s">
        <v>26</v>
      </c>
      <c r="AC13" s="23" t="s">
        <v>27</v>
      </c>
      <c r="AD13" s="23" t="s">
        <v>28</v>
      </c>
      <c r="AE13" s="23" t="s">
        <v>29</v>
      </c>
      <c r="AF13" s="23" t="s">
        <v>30</v>
      </c>
      <c r="AG13" s="23" t="s">
        <v>31</v>
      </c>
      <c r="AH13" s="23" t="s">
        <v>32</v>
      </c>
      <c r="AI13" s="23" t="s">
        <v>33</v>
      </c>
      <c r="AJ13" s="23" t="s">
        <v>34</v>
      </c>
      <c r="AK13" s="23" t="s">
        <v>35</v>
      </c>
      <c r="AL13" s="23" t="s">
        <v>36</v>
      </c>
      <c r="AM13" s="23" t="s">
        <v>37</v>
      </c>
      <c r="AN13" s="23" t="s">
        <v>38</v>
      </c>
      <c r="AO13" s="23" t="s">
        <v>39</v>
      </c>
      <c r="AP13" s="23" t="s">
        <v>40</v>
      </c>
      <c r="AQ13" s="23" t="s">
        <v>41</v>
      </c>
      <c r="AR13" s="23" t="s">
        <v>42</v>
      </c>
      <c r="AS13" s="23" t="s">
        <v>43</v>
      </c>
      <c r="AT13" s="23" t="s">
        <v>44</v>
      </c>
      <c r="AU13" s="23" t="s">
        <v>45</v>
      </c>
      <c r="AV13" s="23" t="s">
        <v>46</v>
      </c>
      <c r="AW13" s="3"/>
      <c r="AX13" s="3"/>
    </row>
    <row r="14" spans="1:50" ht="377.45" customHeight="1">
      <c r="A14" s="3"/>
      <c r="B14" s="3"/>
      <c r="C14" s="33" t="s">
        <v>47</v>
      </c>
      <c r="D14" s="16" t="s">
        <v>48</v>
      </c>
      <c r="E14" s="27" t="s">
        <v>49</v>
      </c>
      <c r="F14" s="27" t="s">
        <v>50</v>
      </c>
      <c r="G14" s="27" t="s">
        <v>51</v>
      </c>
      <c r="H14" s="27" t="s">
        <v>52</v>
      </c>
      <c r="I14" s="27" t="s">
        <v>53</v>
      </c>
      <c r="J14" s="29" t="s">
        <v>54</v>
      </c>
      <c r="K14" s="29" t="s">
        <v>55</v>
      </c>
      <c r="L14" s="25" t="s">
        <v>56</v>
      </c>
      <c r="M14" s="25" t="s">
        <v>57</v>
      </c>
      <c r="N14" s="25" t="s">
        <v>58</v>
      </c>
      <c r="O14" s="25" t="s">
        <v>59</v>
      </c>
      <c r="P14" s="28" t="s">
        <v>60</v>
      </c>
      <c r="Q14" s="28" t="s">
        <v>61</v>
      </c>
      <c r="R14" s="30" t="s">
        <v>62</v>
      </c>
      <c r="S14" s="30" t="s">
        <v>63</v>
      </c>
      <c r="T14" s="30" t="s">
        <v>64</v>
      </c>
      <c r="U14" s="192" t="s">
        <v>65</v>
      </c>
      <c r="V14" s="193"/>
      <c r="W14" s="194"/>
      <c r="X14" s="23" t="s">
        <v>66</v>
      </c>
      <c r="Y14" s="23" t="s">
        <v>67</v>
      </c>
      <c r="Z14" s="23" t="s">
        <v>68</v>
      </c>
      <c r="AA14" s="23" t="s">
        <v>69</v>
      </c>
      <c r="AB14" s="23" t="s">
        <v>70</v>
      </c>
      <c r="AC14" s="23" t="s">
        <v>71</v>
      </c>
      <c r="AD14" s="23" t="s">
        <v>72</v>
      </c>
      <c r="AE14" s="23" t="s">
        <v>73</v>
      </c>
      <c r="AF14" s="23" t="s">
        <v>74</v>
      </c>
      <c r="AG14" s="23" t="s">
        <v>75</v>
      </c>
      <c r="AH14" s="23" t="s">
        <v>76</v>
      </c>
      <c r="AI14" s="23" t="s">
        <v>77</v>
      </c>
      <c r="AJ14" s="23" t="s">
        <v>78</v>
      </c>
      <c r="AK14" s="23" t="s">
        <v>79</v>
      </c>
      <c r="AL14" s="23" t="s">
        <v>80</v>
      </c>
      <c r="AM14" s="23" t="s">
        <v>81</v>
      </c>
      <c r="AN14" s="23" t="s">
        <v>82</v>
      </c>
      <c r="AO14" s="23" t="s">
        <v>83</v>
      </c>
      <c r="AP14" s="23" t="s">
        <v>84</v>
      </c>
      <c r="AQ14" s="23" t="s">
        <v>85</v>
      </c>
      <c r="AR14" s="23" t="s">
        <v>86</v>
      </c>
      <c r="AS14" s="23" t="s">
        <v>87</v>
      </c>
      <c r="AT14" s="23" t="s">
        <v>88</v>
      </c>
      <c r="AU14" s="23" t="s">
        <v>89</v>
      </c>
      <c r="AV14" s="23" t="s">
        <v>90</v>
      </c>
      <c r="AW14" s="3"/>
      <c r="AX14" s="3"/>
    </row>
    <row r="15" spans="1:50" ht="23.45" customHeight="1">
      <c r="A15" s="3"/>
      <c r="B15" s="3"/>
      <c r="C15" s="7"/>
      <c r="D15" s="15"/>
      <c r="E15" s="15"/>
      <c r="F15" s="15"/>
      <c r="G15" s="15"/>
      <c r="H15" s="15"/>
      <c r="I15" s="15"/>
      <c r="J15" s="15"/>
      <c r="K15" s="8"/>
      <c r="L15" s="8"/>
      <c r="M15" s="8"/>
      <c r="N15" s="8"/>
      <c r="O15" s="8"/>
      <c r="P15" s="8"/>
      <c r="Q15" s="8"/>
      <c r="R15" s="8"/>
      <c r="S15" s="8"/>
      <c r="T15" s="8"/>
      <c r="U15" s="42" t="s">
        <v>91</v>
      </c>
      <c r="V15" s="43" t="s">
        <v>92</v>
      </c>
      <c r="W15" s="43" t="s">
        <v>93</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c r="A16" s="3"/>
      <c r="B16" s="190" t="s">
        <v>94</v>
      </c>
      <c r="C16" s="126" t="s">
        <v>95</v>
      </c>
      <c r="D16" s="19">
        <v>30</v>
      </c>
      <c r="E16" s="19"/>
      <c r="F16" s="19"/>
      <c r="G16" s="19"/>
      <c r="H16" s="19"/>
      <c r="I16" s="19"/>
      <c r="J16" s="19">
        <v>0</v>
      </c>
      <c r="K16" s="146">
        <f>(($D16/(SUM($D$16:$D$61)))*($K$9))-J16</f>
        <v>21.110900473933647</v>
      </c>
      <c r="L16" s="147"/>
      <c r="M16" s="147"/>
      <c r="N16" s="147"/>
      <c r="O16" s="147">
        <v>30</v>
      </c>
      <c r="P16" s="147"/>
      <c r="Q16" s="147"/>
      <c r="R16" s="147">
        <v>170</v>
      </c>
      <c r="S16" s="147">
        <f>(K16-(SUM(L16:R16)))/2</f>
        <v>-89.44454976303318</v>
      </c>
      <c r="T16" s="148">
        <f>(K16-(SUM(L16:R16)))/2</f>
        <v>-89.44454976303318</v>
      </c>
      <c r="U16" s="178" t="s">
        <v>96</v>
      </c>
      <c r="V16" s="179" t="s">
        <v>97</v>
      </c>
      <c r="W16" s="180" t="s">
        <v>98</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1.5">
      <c r="A17" s="3"/>
      <c r="B17" s="191"/>
      <c r="C17" s="127" t="s">
        <v>99</v>
      </c>
      <c r="D17" s="19">
        <v>20</v>
      </c>
      <c r="E17" s="19"/>
      <c r="F17" s="19"/>
      <c r="G17" s="19"/>
      <c r="H17" s="19"/>
      <c r="I17" s="19"/>
      <c r="J17" s="19">
        <v>0</v>
      </c>
      <c r="K17" s="146">
        <f>(($D17/(SUM($D$16:$D$61)))*($K$9))-J17</f>
        <v>14.073933649289101</v>
      </c>
      <c r="L17" s="147"/>
      <c r="M17" s="147"/>
      <c r="N17" s="147"/>
      <c r="O17" s="147">
        <v>30</v>
      </c>
      <c r="P17" s="147"/>
      <c r="Q17" s="147"/>
      <c r="R17" s="147">
        <v>170</v>
      </c>
      <c r="S17" s="147">
        <f>(K17-(SUM(L17:R17)))/2</f>
        <v>-92.963033175355449</v>
      </c>
      <c r="T17" s="148">
        <f>(K17-(SUM(L17:R17)))/2</f>
        <v>-92.963033175355449</v>
      </c>
      <c r="U17" s="36" t="s">
        <v>100</v>
      </c>
      <c r="V17" s="37" t="s">
        <v>101</v>
      </c>
      <c r="W17" s="38" t="s">
        <v>102</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6.5">
      <c r="A18" s="3"/>
      <c r="B18" s="191"/>
      <c r="C18" s="128" t="s">
        <v>103</v>
      </c>
      <c r="D18" s="19">
        <v>30</v>
      </c>
      <c r="E18" s="19"/>
      <c r="F18" s="19"/>
      <c r="G18" s="19"/>
      <c r="H18" s="19"/>
      <c r="I18" s="19"/>
      <c r="J18" s="19">
        <v>0</v>
      </c>
      <c r="K18" s="146">
        <f>(($D18/(SUM($D$16:$D$61)))*($K$9))-J18</f>
        <v>21.110900473933647</v>
      </c>
      <c r="L18" s="147"/>
      <c r="M18" s="147"/>
      <c r="N18" s="147"/>
      <c r="O18" s="147">
        <v>20</v>
      </c>
      <c r="P18" s="147"/>
      <c r="Q18" s="147"/>
      <c r="R18" s="147">
        <v>270</v>
      </c>
      <c r="S18" s="147">
        <f>(K18-(SUM(L18:R18)))/2</f>
        <v>-134.44454976303317</v>
      </c>
      <c r="T18" s="148">
        <f>(K18-(SUM(L18:R18)))/2</f>
        <v>-134.44454976303317</v>
      </c>
      <c r="U18" s="36" t="s">
        <v>104</v>
      </c>
      <c r="V18" s="37" t="s">
        <v>105</v>
      </c>
      <c r="W18" s="38" t="s">
        <v>106</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c r="A19" s="3"/>
      <c r="B19" s="3"/>
      <c r="C19" s="129"/>
      <c r="D19" s="20"/>
      <c r="E19" s="20"/>
      <c r="F19" s="20"/>
      <c r="G19" s="20"/>
      <c r="H19" s="20"/>
      <c r="I19" s="20"/>
      <c r="J19" s="20"/>
      <c r="K19" s="149"/>
      <c r="L19" s="149"/>
      <c r="M19" s="149"/>
      <c r="N19" s="149"/>
      <c r="O19" s="149"/>
      <c r="P19" s="149"/>
      <c r="Q19" s="149"/>
      <c r="R19" s="149"/>
      <c r="S19" s="149"/>
      <c r="T19" s="150"/>
      <c r="U19" s="42" t="s">
        <v>91</v>
      </c>
      <c r="V19" s="43" t="s">
        <v>92</v>
      </c>
      <c r="W19" s="43" t="s">
        <v>93</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60.75">
      <c r="A20" s="3"/>
      <c r="B20" s="190" t="s">
        <v>107</v>
      </c>
      <c r="C20" s="128" t="s">
        <v>108</v>
      </c>
      <c r="D20" s="19">
        <v>30</v>
      </c>
      <c r="E20" s="19"/>
      <c r="F20" s="19"/>
      <c r="G20" s="19"/>
      <c r="H20" s="19"/>
      <c r="I20" s="19"/>
      <c r="J20" s="19">
        <v>0</v>
      </c>
      <c r="K20" s="146">
        <f>(($D20/(SUM($D$16:$D$61)))*($K$9))-J20</f>
        <v>21.110900473933647</v>
      </c>
      <c r="L20" s="147">
        <v>60</v>
      </c>
      <c r="M20" s="147"/>
      <c r="N20" s="147"/>
      <c r="O20" s="147"/>
      <c r="P20" s="147"/>
      <c r="Q20" s="147"/>
      <c r="R20" s="147">
        <v>240</v>
      </c>
      <c r="S20" s="147">
        <f>(K20-(SUM(L20:R20)))/2</f>
        <v>-139.44454976303317</v>
      </c>
      <c r="T20" s="148">
        <f>(K20-(SUM(L20:R20)))/2</f>
        <v>-139.44454976303317</v>
      </c>
      <c r="U20" s="131" t="s">
        <v>109</v>
      </c>
      <c r="V20" s="37" t="s">
        <v>110</v>
      </c>
      <c r="W20" s="38" t="s">
        <v>111</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76.5">
      <c r="A21" s="3"/>
      <c r="B21" s="190"/>
      <c r="C21" s="128" t="s">
        <v>112</v>
      </c>
      <c r="D21" s="19">
        <v>30</v>
      </c>
      <c r="E21" s="19"/>
      <c r="F21" s="19"/>
      <c r="G21" s="19"/>
      <c r="H21" s="19"/>
      <c r="I21" s="19"/>
      <c r="J21" s="19">
        <v>0</v>
      </c>
      <c r="K21" s="146">
        <f>(($D21/(SUM($D$16:$D$61)))*($K$9))-J21</f>
        <v>21.110900473933647</v>
      </c>
      <c r="L21" s="147">
        <v>48</v>
      </c>
      <c r="M21" s="147"/>
      <c r="N21" s="147"/>
      <c r="O21" s="147"/>
      <c r="P21" s="147"/>
      <c r="Q21" s="147"/>
      <c r="R21" s="147">
        <v>252</v>
      </c>
      <c r="S21" s="147">
        <f>(K21-(SUM(L21:R21)))/2</f>
        <v>-139.44454976303317</v>
      </c>
      <c r="T21" s="148">
        <f>(K21-(SUM(L21:R21)))/2</f>
        <v>-139.44454976303317</v>
      </c>
      <c r="U21" s="36" t="s">
        <v>113</v>
      </c>
      <c r="V21" s="37" t="s">
        <v>114</v>
      </c>
      <c r="W21" s="38" t="s">
        <v>115</v>
      </c>
      <c r="X21" s="79"/>
      <c r="Y21" s="80"/>
      <c r="Z21" s="79"/>
      <c r="AA21" s="79"/>
      <c r="AB21" s="80"/>
      <c r="AC21" s="79"/>
      <c r="AD21" s="79"/>
      <c r="AE21" s="81"/>
      <c r="AF21" s="79"/>
      <c r="AG21" s="79"/>
      <c r="AH21" s="81"/>
      <c r="AI21" s="80"/>
      <c r="AJ21" s="81"/>
      <c r="AK21" s="80"/>
      <c r="AL21" s="82"/>
      <c r="AM21" s="81"/>
      <c r="AN21" s="80"/>
      <c r="AO21" s="81"/>
      <c r="AP21" s="79"/>
      <c r="AQ21" s="79"/>
      <c r="AR21" s="79"/>
      <c r="AS21" s="79"/>
      <c r="AT21" s="79"/>
      <c r="AU21" s="80"/>
      <c r="AV21" s="83"/>
      <c r="AW21" s="3"/>
      <c r="AX21" s="3"/>
    </row>
    <row r="22" spans="1:50" ht="91.5">
      <c r="A22" s="3"/>
      <c r="B22" s="190"/>
      <c r="C22" s="128" t="s">
        <v>116</v>
      </c>
      <c r="D22" s="19">
        <v>30</v>
      </c>
      <c r="E22" s="19"/>
      <c r="F22" s="19"/>
      <c r="G22" s="19"/>
      <c r="H22" s="19"/>
      <c r="I22" s="19"/>
      <c r="J22" s="19">
        <v>0</v>
      </c>
      <c r="K22" s="146">
        <f>(($D22/(SUM($D$16:$D$61)))*($K$9))-J22</f>
        <v>21.110900473933647</v>
      </c>
      <c r="L22" s="147">
        <v>48</v>
      </c>
      <c r="M22" s="147"/>
      <c r="N22" s="147"/>
      <c r="O22" s="147"/>
      <c r="P22" s="147"/>
      <c r="Q22" s="147"/>
      <c r="R22" s="147">
        <v>252</v>
      </c>
      <c r="S22" s="147">
        <f>(K22-(SUM(L22:R22)))/2</f>
        <v>-139.44454976303317</v>
      </c>
      <c r="T22" s="148">
        <f>(K22-(SUM(L22:R22)))/2</f>
        <v>-139.44454976303317</v>
      </c>
      <c r="U22" s="36" t="s">
        <v>117</v>
      </c>
      <c r="V22" s="37" t="s">
        <v>118</v>
      </c>
      <c r="W22" s="38" t="s">
        <v>115</v>
      </c>
      <c r="X22" s="71"/>
      <c r="Y22" s="75"/>
      <c r="Z22" s="71"/>
      <c r="AA22" s="71"/>
      <c r="AB22" s="75"/>
      <c r="AC22" s="71"/>
      <c r="AD22" s="77"/>
      <c r="AE22" s="78"/>
      <c r="AF22" s="75"/>
      <c r="AG22" s="71"/>
      <c r="AH22" s="78"/>
      <c r="AI22" s="78"/>
      <c r="AJ22" s="78"/>
      <c r="AK22" s="75"/>
      <c r="AL22" s="78"/>
      <c r="AM22" s="75"/>
      <c r="AN22" s="75"/>
      <c r="AO22" s="75"/>
      <c r="AP22" s="71"/>
      <c r="AQ22" s="71"/>
      <c r="AR22" s="71"/>
      <c r="AS22" s="71"/>
      <c r="AT22" s="77"/>
      <c r="AU22" s="78"/>
      <c r="AV22" s="75"/>
      <c r="AW22" s="3"/>
      <c r="AX22" s="3"/>
    </row>
    <row r="23" spans="1:50" ht="45.75">
      <c r="A23" s="3"/>
      <c r="B23" s="190"/>
      <c r="C23" s="128" t="s">
        <v>119</v>
      </c>
      <c r="D23" s="19">
        <v>30</v>
      </c>
      <c r="E23" s="19"/>
      <c r="F23" s="19"/>
      <c r="G23" s="19"/>
      <c r="H23" s="19"/>
      <c r="I23" s="19"/>
      <c r="J23" s="19">
        <v>0</v>
      </c>
      <c r="K23" s="146">
        <f>(($D23/(SUM($D$16:$D$61)))*($K$9))-J23</f>
        <v>21.110900473933647</v>
      </c>
      <c r="L23" s="147">
        <v>46</v>
      </c>
      <c r="M23" s="147"/>
      <c r="N23" s="147"/>
      <c r="O23" s="147"/>
      <c r="P23" s="147"/>
      <c r="Q23" s="147"/>
      <c r="R23" s="147">
        <v>254</v>
      </c>
      <c r="S23" s="147">
        <f>(K23-(SUM(L23:R23)))/2</f>
        <v>-139.44454976303317</v>
      </c>
      <c r="T23" s="148">
        <f>(K23-(SUM(L23:R23)))/2</f>
        <v>-139.44454976303317</v>
      </c>
      <c r="U23" s="36" t="s">
        <v>120</v>
      </c>
      <c r="V23" s="37" t="s">
        <v>121</v>
      </c>
      <c r="W23" s="38" t="s">
        <v>122</v>
      </c>
      <c r="X23" s="84"/>
      <c r="Y23" s="85"/>
      <c r="Z23" s="86"/>
      <c r="AA23" s="86"/>
      <c r="AB23" s="85"/>
      <c r="AC23" s="85"/>
      <c r="AD23" s="85"/>
      <c r="AE23" s="87"/>
      <c r="AF23" s="85"/>
      <c r="AG23" s="86"/>
      <c r="AH23" s="85"/>
      <c r="AI23" s="85"/>
      <c r="AJ23" s="87"/>
      <c r="AK23" s="87"/>
      <c r="AL23" s="87"/>
      <c r="AM23" s="88"/>
      <c r="AN23" s="85"/>
      <c r="AO23" s="85"/>
      <c r="AP23" s="86"/>
      <c r="AQ23" s="88"/>
      <c r="AR23" s="86"/>
      <c r="AS23" s="87"/>
      <c r="AT23" s="88"/>
      <c r="AU23" s="85"/>
      <c r="AV23" s="85"/>
      <c r="AW23" s="3"/>
      <c r="AX23" s="3"/>
    </row>
    <row r="24" spans="1:50" ht="45.75">
      <c r="A24" s="3"/>
      <c r="B24" s="190"/>
      <c r="C24" s="128" t="s">
        <v>123</v>
      </c>
      <c r="D24" s="19">
        <v>30</v>
      </c>
      <c r="E24" s="19"/>
      <c r="F24" s="19"/>
      <c r="G24" s="19"/>
      <c r="H24" s="19"/>
      <c r="I24" s="19"/>
      <c r="J24" s="19">
        <v>0</v>
      </c>
      <c r="K24" s="146">
        <f>(($D24/(SUM($D$16:$D$60)))*($K$9))-J24</f>
        <v>21.110900473933647</v>
      </c>
      <c r="L24" s="147">
        <v>46</v>
      </c>
      <c r="M24" s="147"/>
      <c r="N24" s="147"/>
      <c r="O24" s="147"/>
      <c r="P24" s="147"/>
      <c r="Q24" s="147"/>
      <c r="R24" s="147">
        <v>254</v>
      </c>
      <c r="S24" s="147">
        <f>(K24-(SUM(L24:R24)))/2</f>
        <v>-139.44454976303317</v>
      </c>
      <c r="T24" s="148">
        <f>(K24-(SUM(L24:R24)))/2</f>
        <v>-139.44454976303317</v>
      </c>
      <c r="U24" s="36" t="s">
        <v>120</v>
      </c>
      <c r="V24" s="37" t="s">
        <v>121</v>
      </c>
      <c r="W24" s="38" t="s">
        <v>122</v>
      </c>
      <c r="X24" s="89"/>
      <c r="Y24" s="90"/>
      <c r="Z24" s="91"/>
      <c r="AA24" s="91"/>
      <c r="AB24" s="92"/>
      <c r="AC24" s="92"/>
      <c r="AD24" s="92"/>
      <c r="AE24" s="93"/>
      <c r="AF24" s="92"/>
      <c r="AG24" s="91"/>
      <c r="AH24" s="92"/>
      <c r="AI24" s="92"/>
      <c r="AJ24" s="93"/>
      <c r="AK24" s="93"/>
      <c r="AL24" s="93"/>
      <c r="AM24" s="94"/>
      <c r="AN24" s="92"/>
      <c r="AO24" s="92"/>
      <c r="AP24" s="91"/>
      <c r="AQ24" s="94"/>
      <c r="AR24" s="91"/>
      <c r="AS24" s="93"/>
      <c r="AT24" s="94"/>
      <c r="AU24" s="92"/>
      <c r="AV24" s="92"/>
      <c r="AW24" s="3"/>
      <c r="AX24" s="3"/>
    </row>
    <row r="25" spans="1:50" ht="45.75">
      <c r="A25" s="3"/>
      <c r="B25" s="190"/>
      <c r="C25" s="128" t="s">
        <v>124</v>
      </c>
      <c r="D25" s="19">
        <v>30</v>
      </c>
      <c r="E25" s="19"/>
      <c r="F25" s="19"/>
      <c r="G25" s="19"/>
      <c r="H25" s="19"/>
      <c r="I25" s="19"/>
      <c r="J25" s="19">
        <v>0</v>
      </c>
      <c r="K25" s="146">
        <f>(($D25/(SUM($D$16:$D$61)))*($K$9))-J25</f>
        <v>21.110900473933647</v>
      </c>
      <c r="L25" s="147">
        <v>48</v>
      </c>
      <c r="M25" s="147"/>
      <c r="N25" s="147"/>
      <c r="O25" s="147"/>
      <c r="P25" s="147"/>
      <c r="Q25" s="147"/>
      <c r="R25" s="147">
        <v>252</v>
      </c>
      <c r="S25" s="147">
        <f>(K25-(SUM(L25:R25)))/2</f>
        <v>-139.44454976303317</v>
      </c>
      <c r="T25" s="148">
        <f>(K25-(SUM(L25:R25)))/2</f>
        <v>-139.44454976303317</v>
      </c>
      <c r="U25" s="36" t="s">
        <v>120</v>
      </c>
      <c r="V25" s="37" t="s">
        <v>121</v>
      </c>
      <c r="W25" s="38" t="s">
        <v>122</v>
      </c>
      <c r="X25" s="84"/>
      <c r="Y25" s="92"/>
      <c r="Z25" s="91"/>
      <c r="AA25" s="92"/>
      <c r="AB25" s="93"/>
      <c r="AC25" s="91"/>
      <c r="AD25" s="92"/>
      <c r="AE25" s="93"/>
      <c r="AF25" s="92"/>
      <c r="AG25" s="91"/>
      <c r="AH25" s="93"/>
      <c r="AI25" s="92"/>
      <c r="AJ25" s="93"/>
      <c r="AK25" s="92"/>
      <c r="AL25" s="93"/>
      <c r="AM25" s="93"/>
      <c r="AN25" s="92"/>
      <c r="AO25" s="92"/>
      <c r="AP25" s="94"/>
      <c r="AQ25" s="91"/>
      <c r="AR25" s="94"/>
      <c r="AS25" s="91"/>
      <c r="AT25" s="94"/>
      <c r="AU25" s="92"/>
      <c r="AV25" s="92"/>
      <c r="AW25" s="3"/>
      <c r="AX25" s="3"/>
    </row>
    <row r="26" spans="1:50" ht="336">
      <c r="A26" s="3"/>
      <c r="B26" s="190"/>
      <c r="C26" s="128" t="s">
        <v>125</v>
      </c>
      <c r="D26" s="19">
        <v>30</v>
      </c>
      <c r="E26" s="19"/>
      <c r="F26" s="19"/>
      <c r="G26" s="19"/>
      <c r="H26" s="19"/>
      <c r="I26" s="19"/>
      <c r="J26" s="19">
        <v>0</v>
      </c>
      <c r="K26" s="146">
        <f>(($D26/(SUM($D$16:$D$61)))*($K$9))-J26</f>
        <v>21.110900473933647</v>
      </c>
      <c r="L26" s="147"/>
      <c r="M26" s="147"/>
      <c r="N26" s="147"/>
      <c r="O26" s="147">
        <v>48</v>
      </c>
      <c r="P26" s="147"/>
      <c r="Q26" s="147"/>
      <c r="R26" s="147">
        <v>252</v>
      </c>
      <c r="S26" s="147">
        <f>(K26-(SUM(L26:R26)))/2</f>
        <v>-139.44454976303317</v>
      </c>
      <c r="T26" s="148">
        <f>(K26-(SUM(L26:R26)))/2</f>
        <v>-139.44454976303317</v>
      </c>
      <c r="U26" s="132" t="s">
        <v>126</v>
      </c>
      <c r="V26" s="132" t="s">
        <v>127</v>
      </c>
      <c r="W26" s="132" t="s">
        <v>128</v>
      </c>
      <c r="X26" s="71"/>
      <c r="Y26" s="78"/>
      <c r="Z26" s="78"/>
      <c r="AA26" s="95"/>
      <c r="AB26" s="96"/>
      <c r="AC26" s="78"/>
      <c r="AD26" s="77"/>
      <c r="AE26" s="78"/>
      <c r="AF26" s="78"/>
      <c r="AG26" s="71"/>
      <c r="AH26" s="78"/>
      <c r="AI26" s="78"/>
      <c r="AJ26" s="78"/>
      <c r="AK26" s="71"/>
      <c r="AL26" s="75"/>
      <c r="AM26" s="71"/>
      <c r="AN26" s="75"/>
      <c r="AO26" s="75"/>
      <c r="AP26" s="78"/>
      <c r="AQ26" s="78"/>
      <c r="AR26" s="75"/>
      <c r="AS26" s="78"/>
      <c r="AT26" s="75"/>
      <c r="AU26" s="78"/>
      <c r="AV26" s="78"/>
      <c r="AW26" s="3"/>
      <c r="AX26" s="3"/>
    </row>
    <row r="27" spans="1:50" ht="336">
      <c r="A27" s="3"/>
      <c r="B27" s="190"/>
      <c r="C27" s="128" t="s">
        <v>129</v>
      </c>
      <c r="D27" s="19">
        <v>30</v>
      </c>
      <c r="E27" s="19"/>
      <c r="F27" s="19"/>
      <c r="G27" s="19"/>
      <c r="H27" s="19"/>
      <c r="I27" s="19"/>
      <c r="J27" s="19">
        <v>0</v>
      </c>
      <c r="K27" s="146">
        <f>(($D27/(SUM($D$16:$D$61)))*($K$9))-J27</f>
        <v>21.110900473933647</v>
      </c>
      <c r="L27" s="147"/>
      <c r="M27" s="147"/>
      <c r="N27" s="147"/>
      <c r="O27" s="147">
        <v>48</v>
      </c>
      <c r="P27" s="147"/>
      <c r="Q27" s="147"/>
      <c r="R27" s="147">
        <v>252</v>
      </c>
      <c r="S27" s="147">
        <f>(K27-(SUM(L27:R27)))/2</f>
        <v>-139.44454976303317</v>
      </c>
      <c r="T27" s="148">
        <f>(K27-(SUM(L27:R27)))/2</f>
        <v>-139.44454976303317</v>
      </c>
      <c r="U27" s="132" t="s">
        <v>130</v>
      </c>
      <c r="V27" s="132" t="s">
        <v>131</v>
      </c>
      <c r="W27" s="132" t="s">
        <v>132</v>
      </c>
      <c r="X27" s="71"/>
      <c r="Y27" s="78"/>
      <c r="Z27" s="78"/>
      <c r="AA27" s="97"/>
      <c r="AB27" s="96"/>
      <c r="AC27" s="78"/>
      <c r="AD27" s="77"/>
      <c r="AE27" s="78"/>
      <c r="AF27" s="78"/>
      <c r="AG27" s="71"/>
      <c r="AH27" s="78"/>
      <c r="AI27" s="78"/>
      <c r="AJ27" s="78"/>
      <c r="AK27" s="71"/>
      <c r="AL27" s="75"/>
      <c r="AM27" s="71"/>
      <c r="AN27" s="75"/>
      <c r="AO27" s="75"/>
      <c r="AP27" s="78"/>
      <c r="AQ27" s="78"/>
      <c r="AR27" s="75"/>
      <c r="AS27" s="78"/>
      <c r="AT27" s="75"/>
      <c r="AU27" s="78"/>
      <c r="AV27" s="78"/>
      <c r="AW27" s="3"/>
      <c r="AX27" s="3"/>
    </row>
    <row r="28" spans="1:50" ht="336">
      <c r="A28" s="3"/>
      <c r="B28" s="190"/>
      <c r="C28" s="128" t="s">
        <v>133</v>
      </c>
      <c r="D28" s="19">
        <v>30</v>
      </c>
      <c r="E28" s="19"/>
      <c r="F28" s="19"/>
      <c r="G28" s="19"/>
      <c r="H28" s="19"/>
      <c r="I28" s="19"/>
      <c r="J28" s="19">
        <v>0</v>
      </c>
      <c r="K28" s="146">
        <f>(($D28/(SUM($D$16:$D$61)))*($K$9))-J28</f>
        <v>21.110900473933647</v>
      </c>
      <c r="L28" s="147"/>
      <c r="M28" s="147"/>
      <c r="N28" s="147"/>
      <c r="O28" s="147">
        <v>48</v>
      </c>
      <c r="P28" s="147"/>
      <c r="Q28" s="147"/>
      <c r="R28" s="147">
        <v>252</v>
      </c>
      <c r="S28" s="147">
        <f>(K28-(SUM(L28:R28)))/2</f>
        <v>-139.44454976303317</v>
      </c>
      <c r="T28" s="148">
        <f>(K28-(SUM(L28:R28)))/2</f>
        <v>-139.44454976303317</v>
      </c>
      <c r="U28" s="36" t="s">
        <v>134</v>
      </c>
      <c r="V28" s="132" t="s">
        <v>135</v>
      </c>
      <c r="W28" s="132" t="s">
        <v>136</v>
      </c>
      <c r="X28" s="71"/>
      <c r="Y28" s="78"/>
      <c r="Z28" s="78"/>
      <c r="AA28" s="97"/>
      <c r="AB28" s="96"/>
      <c r="AC28" s="78"/>
      <c r="AD28" s="77"/>
      <c r="AE28" s="78"/>
      <c r="AF28" s="78"/>
      <c r="AG28" s="71"/>
      <c r="AH28" s="78"/>
      <c r="AI28" s="78"/>
      <c r="AJ28" s="78"/>
      <c r="AK28" s="71"/>
      <c r="AL28" s="75"/>
      <c r="AM28" s="71"/>
      <c r="AN28" s="75"/>
      <c r="AO28" s="75"/>
      <c r="AP28" s="78"/>
      <c r="AQ28" s="78"/>
      <c r="AR28" s="75"/>
      <c r="AS28" s="78"/>
      <c r="AT28" s="75"/>
      <c r="AU28" s="78"/>
      <c r="AV28" s="78"/>
      <c r="AW28" s="3"/>
      <c r="AX28" s="3"/>
    </row>
    <row r="29" spans="1:50" ht="244.5">
      <c r="A29" s="3"/>
      <c r="B29" s="190"/>
      <c r="C29" s="128" t="s">
        <v>137</v>
      </c>
      <c r="D29" s="19">
        <v>15</v>
      </c>
      <c r="E29" s="19"/>
      <c r="F29" s="19"/>
      <c r="G29" s="19"/>
      <c r="H29" s="19"/>
      <c r="I29" s="19"/>
      <c r="J29" s="19">
        <v>0</v>
      </c>
      <c r="K29" s="146">
        <f>(($D29/(SUM($D$16:$D$61)))*($K$9))-J29</f>
        <v>10.555450236966823</v>
      </c>
      <c r="L29" s="147"/>
      <c r="M29" s="147"/>
      <c r="N29" s="147"/>
      <c r="O29" s="147">
        <v>24</v>
      </c>
      <c r="P29" s="147"/>
      <c r="Q29" s="147"/>
      <c r="R29" s="147">
        <v>126</v>
      </c>
      <c r="S29" s="147">
        <f>(K29-(SUM(L29:R29)))/2</f>
        <v>-69.722274881516583</v>
      </c>
      <c r="T29" s="148">
        <f>(K29-(SUM(L29:R29)))/2</f>
        <v>-69.722274881516583</v>
      </c>
      <c r="U29" s="131" t="s">
        <v>138</v>
      </c>
      <c r="V29" s="37" t="s">
        <v>139</v>
      </c>
      <c r="W29" s="38" t="s">
        <v>140</v>
      </c>
      <c r="X29" s="71"/>
      <c r="Y29" s="78"/>
      <c r="Z29" s="78"/>
      <c r="AA29" s="98"/>
      <c r="AB29" s="78"/>
      <c r="AC29" s="75"/>
      <c r="AD29" s="98"/>
      <c r="AE29" s="78"/>
      <c r="AF29" s="98"/>
      <c r="AG29" s="75"/>
      <c r="AH29" s="78"/>
      <c r="AI29" s="98"/>
      <c r="AJ29" s="75"/>
      <c r="AK29" s="98"/>
      <c r="AL29" s="75"/>
      <c r="AM29" s="98"/>
      <c r="AN29" s="75"/>
      <c r="AO29" s="77"/>
      <c r="AP29" s="78"/>
      <c r="AQ29" s="78"/>
      <c r="AR29" s="75"/>
      <c r="AS29" s="77"/>
      <c r="AT29" s="78"/>
      <c r="AU29" s="78"/>
      <c r="AV29" s="75"/>
      <c r="AW29" s="3"/>
      <c r="AX29" s="3"/>
    </row>
    <row r="30" spans="1:50" ht="60.75">
      <c r="A30" s="3"/>
      <c r="B30" s="190"/>
      <c r="C30" s="128" t="s">
        <v>141</v>
      </c>
      <c r="D30" s="19">
        <v>30</v>
      </c>
      <c r="E30" s="19"/>
      <c r="F30" s="19"/>
      <c r="G30" s="19"/>
      <c r="H30" s="19"/>
      <c r="I30" s="19"/>
      <c r="J30" s="19">
        <v>0</v>
      </c>
      <c r="K30" s="146">
        <f>(($D30/(SUM($D$16:$D$61)))*($K$9))-J30</f>
        <v>21.110900473933647</v>
      </c>
      <c r="L30" s="147">
        <v>48</v>
      </c>
      <c r="M30" s="147"/>
      <c r="N30" s="147"/>
      <c r="O30" s="147"/>
      <c r="P30" s="147"/>
      <c r="Q30" s="147"/>
      <c r="R30" s="147">
        <v>252</v>
      </c>
      <c r="S30" s="147">
        <f>(K30-(SUM(L30:R30)))/2</f>
        <v>-139.44454976303317</v>
      </c>
      <c r="T30" s="148">
        <f>(K30-(SUM(L30:R30)))/2</f>
        <v>-139.44454976303317</v>
      </c>
      <c r="U30" s="131" t="s">
        <v>109</v>
      </c>
      <c r="V30" s="37" t="s">
        <v>110</v>
      </c>
      <c r="W30" s="38" t="s">
        <v>111</v>
      </c>
      <c r="X30" s="99"/>
      <c r="Y30" s="85"/>
      <c r="Z30" s="86"/>
      <c r="AA30" s="86"/>
      <c r="AB30" s="88"/>
      <c r="AC30" s="88"/>
      <c r="AD30" s="85"/>
      <c r="AE30" s="87"/>
      <c r="AF30" s="85"/>
      <c r="AG30" s="86"/>
      <c r="AH30" s="87"/>
      <c r="AI30" s="87"/>
      <c r="AJ30" s="87"/>
      <c r="AK30" s="100"/>
      <c r="AL30" s="88"/>
      <c r="AM30" s="87"/>
      <c r="AN30" s="101"/>
      <c r="AO30" s="87"/>
      <c r="AP30" s="88"/>
      <c r="AQ30" s="86"/>
      <c r="AR30" s="88"/>
      <c r="AS30" s="85"/>
      <c r="AT30" s="88"/>
      <c r="AU30" s="87"/>
      <c r="AV30" s="85"/>
      <c r="AW30" s="3"/>
      <c r="AX30" s="3"/>
    </row>
    <row r="31" spans="1:50" ht="60.75">
      <c r="A31" s="3"/>
      <c r="B31" s="190"/>
      <c r="C31" s="128" t="s">
        <v>142</v>
      </c>
      <c r="D31" s="19">
        <v>30</v>
      </c>
      <c r="E31" s="19"/>
      <c r="F31" s="19"/>
      <c r="G31" s="19"/>
      <c r="H31" s="19"/>
      <c r="I31" s="19"/>
      <c r="J31" s="19">
        <v>0</v>
      </c>
      <c r="K31" s="146">
        <f>(($D31/(SUM($D$16:$D$61)))*($K$9))-J31</f>
        <v>21.110900473933647</v>
      </c>
      <c r="L31" s="147"/>
      <c r="M31" s="147"/>
      <c r="N31" s="147"/>
      <c r="O31" s="147">
        <v>48</v>
      </c>
      <c r="P31" s="147"/>
      <c r="Q31" s="147"/>
      <c r="R31" s="147">
        <v>252</v>
      </c>
      <c r="S31" s="147">
        <f>(K31-(SUM(L31:R31)))/2</f>
        <v>-139.44454976303317</v>
      </c>
      <c r="T31" s="148">
        <f>(K31-(SUM(L31:R31)))/2</f>
        <v>-139.44454976303317</v>
      </c>
      <c r="U31" s="36" t="s">
        <v>143</v>
      </c>
      <c r="V31" s="37" t="s">
        <v>144</v>
      </c>
      <c r="W31" s="38" t="s">
        <v>145</v>
      </c>
      <c r="X31" s="102"/>
      <c r="Y31" s="103"/>
      <c r="Z31" s="104"/>
      <c r="AA31" s="96"/>
      <c r="AB31" s="103"/>
      <c r="AC31" s="104"/>
      <c r="AD31" s="96"/>
      <c r="AE31" s="103"/>
      <c r="AF31" s="103"/>
      <c r="AG31" s="105"/>
      <c r="AH31" s="103"/>
      <c r="AI31" s="103"/>
      <c r="AJ31" s="103"/>
      <c r="AK31" s="96"/>
      <c r="AL31" s="103"/>
      <c r="AM31" s="103"/>
      <c r="AN31" s="103"/>
      <c r="AO31" s="103"/>
      <c r="AP31" s="96"/>
      <c r="AQ31" s="104"/>
      <c r="AR31" s="105"/>
      <c r="AS31" s="96"/>
      <c r="AT31" s="105"/>
      <c r="AU31" s="103"/>
      <c r="AV31" s="103"/>
      <c r="AW31" s="3"/>
      <c r="AX31" s="3"/>
    </row>
    <row r="32" spans="1:50" ht="45.75">
      <c r="A32" s="3"/>
      <c r="B32" s="190"/>
      <c r="C32" s="128" t="s">
        <v>146</v>
      </c>
      <c r="D32" s="19">
        <v>30</v>
      </c>
      <c r="E32" s="19"/>
      <c r="F32" s="19"/>
      <c r="G32" s="19"/>
      <c r="H32" s="19"/>
      <c r="I32" s="19"/>
      <c r="J32" s="19">
        <v>0</v>
      </c>
      <c r="K32" s="146">
        <f>(($D32/(SUM($D$16:$D$61)))*($K$9))-J32</f>
        <v>21.110900473933647</v>
      </c>
      <c r="L32" s="147"/>
      <c r="M32" s="147"/>
      <c r="N32" s="147"/>
      <c r="O32" s="147">
        <v>48</v>
      </c>
      <c r="P32" s="147"/>
      <c r="Q32" s="147"/>
      <c r="R32" s="147">
        <v>252</v>
      </c>
      <c r="S32" s="147">
        <f>(K32-(SUM(L32:R32)))/2</f>
        <v>-139.44454976303317</v>
      </c>
      <c r="T32" s="148">
        <f>(K32-(SUM(L32:R32)))/2</f>
        <v>-139.44454976303317</v>
      </c>
      <c r="U32" s="36" t="s">
        <v>147</v>
      </c>
      <c r="V32" s="37" t="s">
        <v>148</v>
      </c>
      <c r="W32" s="38" t="s">
        <v>149</v>
      </c>
      <c r="X32" s="106"/>
      <c r="Y32" s="68"/>
      <c r="Z32" s="69"/>
      <c r="AA32" s="67"/>
      <c r="AB32" s="68"/>
      <c r="AC32" s="69"/>
      <c r="AD32" s="68"/>
      <c r="AE32" s="68"/>
      <c r="AF32" s="67"/>
      <c r="AG32" s="67"/>
      <c r="AH32" s="69"/>
      <c r="AI32" s="67"/>
      <c r="AJ32" s="69"/>
      <c r="AK32" s="107"/>
      <c r="AL32" s="69"/>
      <c r="AM32" s="67"/>
      <c r="AN32" s="68"/>
      <c r="AO32" s="69"/>
      <c r="AP32" s="69"/>
      <c r="AQ32" s="107"/>
      <c r="AR32" s="69"/>
      <c r="AS32" s="67"/>
      <c r="AT32" s="67"/>
      <c r="AU32" s="68"/>
      <c r="AV32" s="67"/>
      <c r="AW32" s="3"/>
      <c r="AX32" s="3"/>
    </row>
    <row r="33" spans="1:50" ht="88.5" customHeight="1">
      <c r="A33" s="3"/>
      <c r="B33" s="190"/>
      <c r="C33" s="128" t="s">
        <v>150</v>
      </c>
      <c r="D33" s="19">
        <v>15</v>
      </c>
      <c r="E33" s="19"/>
      <c r="F33" s="19"/>
      <c r="G33" s="19"/>
      <c r="H33" s="19"/>
      <c r="I33" s="19"/>
      <c r="J33" s="19">
        <v>0</v>
      </c>
      <c r="K33" s="146">
        <f>(($D33/(SUM($D$16:$D$61)))*($K$9))-J33</f>
        <v>10.555450236966823</v>
      </c>
      <c r="L33" s="147">
        <v>24</v>
      </c>
      <c r="M33" s="147"/>
      <c r="N33" s="147"/>
      <c r="O33" s="147"/>
      <c r="P33" s="147"/>
      <c r="Q33" s="147"/>
      <c r="R33" s="147">
        <v>126</v>
      </c>
      <c r="S33" s="147">
        <f>(K33-(SUM(L33:R33)))/2</f>
        <v>-69.722274881516583</v>
      </c>
      <c r="T33" s="148">
        <f>(K33-(SUM(L33:R33)))/2</f>
        <v>-69.722274881516583</v>
      </c>
      <c r="U33" s="36" t="s">
        <v>151</v>
      </c>
      <c r="V33" s="37" t="s">
        <v>152</v>
      </c>
      <c r="W33" s="38" t="s">
        <v>153</v>
      </c>
      <c r="X33" s="71"/>
      <c r="Y33" s="78"/>
      <c r="Z33" s="71"/>
      <c r="AA33" s="78"/>
      <c r="AB33" s="71"/>
      <c r="AC33" s="71"/>
      <c r="AD33" s="71"/>
      <c r="AE33" s="71"/>
      <c r="AF33" s="108"/>
      <c r="AG33" s="75"/>
      <c r="AH33" s="75"/>
      <c r="AI33" s="71"/>
      <c r="AJ33" s="71"/>
      <c r="AK33" s="78"/>
      <c r="AL33" s="71"/>
      <c r="AM33" s="71"/>
      <c r="AN33" s="78"/>
      <c r="AO33" s="71"/>
      <c r="AP33" s="71"/>
      <c r="AQ33" s="78"/>
      <c r="AR33" s="71"/>
      <c r="AS33" s="71"/>
      <c r="AT33" s="71"/>
      <c r="AU33" s="78"/>
      <c r="AV33" s="78"/>
      <c r="AW33" s="3"/>
      <c r="AX33" s="3"/>
    </row>
    <row r="34" spans="1:50" ht="20.45" customHeight="1">
      <c r="A34" s="3"/>
      <c r="B34" s="3"/>
      <c r="C34" s="129"/>
      <c r="D34" s="20"/>
      <c r="E34" s="20"/>
      <c r="F34" s="20"/>
      <c r="G34" s="20"/>
      <c r="H34" s="20"/>
      <c r="I34" s="20"/>
      <c r="J34" s="20"/>
      <c r="K34" s="149"/>
      <c r="L34" s="149"/>
      <c r="M34" s="149"/>
      <c r="N34" s="149"/>
      <c r="O34" s="149"/>
      <c r="P34" s="149"/>
      <c r="Q34" s="149"/>
      <c r="R34" s="149"/>
      <c r="S34" s="149"/>
      <c r="T34" s="150"/>
      <c r="U34" s="42" t="s">
        <v>91</v>
      </c>
      <c r="V34" s="43" t="s">
        <v>92</v>
      </c>
      <c r="W34" s="43" t="s">
        <v>93</v>
      </c>
      <c r="X34" s="44"/>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3"/>
      <c r="AX34" s="3"/>
    </row>
    <row r="35" spans="1:50" ht="45.75">
      <c r="A35" s="3"/>
      <c r="B35" s="190" t="s">
        <v>154</v>
      </c>
      <c r="C35" s="128" t="s">
        <v>155</v>
      </c>
      <c r="D35" s="19">
        <v>30</v>
      </c>
      <c r="E35" s="19"/>
      <c r="F35" s="19"/>
      <c r="G35" s="19"/>
      <c r="H35" s="19"/>
      <c r="I35" s="19"/>
      <c r="J35" s="19">
        <v>0</v>
      </c>
      <c r="K35" s="146">
        <f>(($D35/(SUM($D$16:$D$61)))*($K$9))-J35</f>
        <v>21.110900473933647</v>
      </c>
      <c r="L35" s="147"/>
      <c r="M35" s="147"/>
      <c r="N35" s="147"/>
      <c r="O35" s="147">
        <v>48</v>
      </c>
      <c r="P35" s="147"/>
      <c r="Q35" s="147"/>
      <c r="R35" s="147">
        <v>252</v>
      </c>
      <c r="S35" s="147">
        <f>(K35-(SUM(L35:R35)))/2</f>
        <v>-139.44454976303317</v>
      </c>
      <c r="T35" s="148">
        <f>(K35-(SUM(L35:R35)))/2</f>
        <v>-139.44454976303317</v>
      </c>
      <c r="U35" s="39" t="s">
        <v>156</v>
      </c>
      <c r="V35" s="40" t="s">
        <v>157</v>
      </c>
      <c r="W35" s="41" t="s">
        <v>158</v>
      </c>
      <c r="X35" s="105"/>
      <c r="Y35" s="109"/>
      <c r="Z35" s="104"/>
      <c r="AA35" s="105"/>
      <c r="AB35" s="109"/>
      <c r="AC35" s="110"/>
      <c r="AD35" s="104"/>
      <c r="AE35" s="109"/>
      <c r="AF35" s="109"/>
      <c r="AG35" s="109"/>
      <c r="AH35" s="109"/>
      <c r="AI35" s="109"/>
      <c r="AJ35" s="109"/>
      <c r="AK35" s="104"/>
      <c r="AL35" s="109"/>
      <c r="AM35" s="109"/>
      <c r="AN35" s="110"/>
      <c r="AO35" s="109"/>
      <c r="AP35" s="96"/>
      <c r="AQ35" s="110"/>
      <c r="AR35" s="110"/>
      <c r="AS35" s="110"/>
      <c r="AT35" s="105"/>
      <c r="AU35" s="103"/>
      <c r="AV35" s="103"/>
      <c r="AW35" s="3"/>
      <c r="AX35" s="3"/>
    </row>
    <row r="36" spans="1:50" ht="45.75">
      <c r="A36" s="3"/>
      <c r="B36" s="190"/>
      <c r="C36" s="128" t="s">
        <v>159</v>
      </c>
      <c r="D36" s="19">
        <v>15</v>
      </c>
      <c r="E36" s="19"/>
      <c r="F36" s="19"/>
      <c r="G36" s="19"/>
      <c r="H36" s="19"/>
      <c r="I36" s="19"/>
      <c r="J36" s="19">
        <v>0</v>
      </c>
      <c r="K36" s="146">
        <f>(($D36/(SUM($D$16:$D$61)))*($K$9))-J36</f>
        <v>10.555450236966823</v>
      </c>
      <c r="L36" s="147">
        <v>42</v>
      </c>
      <c r="M36" s="147"/>
      <c r="N36" s="147"/>
      <c r="O36" s="147"/>
      <c r="P36" s="147"/>
      <c r="Q36" s="147"/>
      <c r="R36" s="147">
        <v>108</v>
      </c>
      <c r="S36" s="147">
        <f>(K36-(SUM(L36:R36)))/2</f>
        <v>-69.722274881516583</v>
      </c>
      <c r="T36" s="148">
        <f>(K36-(SUM(L36:R36)))/2</f>
        <v>-69.722274881516583</v>
      </c>
      <c r="U36" s="36" t="s">
        <v>120</v>
      </c>
      <c r="V36" s="37" t="s">
        <v>121</v>
      </c>
      <c r="W36" s="38" t="s">
        <v>122</v>
      </c>
      <c r="X36" s="84"/>
      <c r="Y36" s="85"/>
      <c r="Z36" s="86"/>
      <c r="AA36" s="86"/>
      <c r="AB36" s="87"/>
      <c r="AC36" s="87"/>
      <c r="AD36" s="88"/>
      <c r="AE36" s="85"/>
      <c r="AF36" s="85"/>
      <c r="AG36" s="86"/>
      <c r="AH36" s="87"/>
      <c r="AI36" s="87"/>
      <c r="AJ36" s="87"/>
      <c r="AK36" s="85"/>
      <c r="AL36" s="87"/>
      <c r="AM36" s="87"/>
      <c r="AN36" s="87"/>
      <c r="AO36" s="88"/>
      <c r="AP36" s="86"/>
      <c r="AQ36" s="85"/>
      <c r="AR36" s="86"/>
      <c r="AS36" s="85"/>
      <c r="AT36" s="88"/>
      <c r="AU36" s="87"/>
      <c r="AV36" s="85"/>
      <c r="AW36" s="3"/>
      <c r="AX36" s="3"/>
    </row>
    <row r="37" spans="1:50" ht="45.75">
      <c r="A37" s="3"/>
      <c r="B37" s="190"/>
      <c r="C37" s="128" t="s">
        <v>160</v>
      </c>
      <c r="D37" s="19">
        <v>15</v>
      </c>
      <c r="E37" s="19"/>
      <c r="F37" s="19"/>
      <c r="G37" s="19"/>
      <c r="H37" s="19"/>
      <c r="I37" s="19"/>
      <c r="J37" s="19">
        <v>0</v>
      </c>
      <c r="K37" s="146">
        <f>(($D37/(SUM($D$16:$D$61)))*($K$9))-J37</f>
        <v>10.555450236966823</v>
      </c>
      <c r="L37" s="147">
        <v>48</v>
      </c>
      <c r="M37" s="147"/>
      <c r="N37" s="147"/>
      <c r="O37" s="147"/>
      <c r="P37" s="147"/>
      <c r="Q37" s="147"/>
      <c r="R37" s="147">
        <v>252</v>
      </c>
      <c r="S37" s="147">
        <f>(K37-(SUM(L37:R37)))/2</f>
        <v>-144.7222748815166</v>
      </c>
      <c r="T37" s="148">
        <f>(K37-(SUM(L37:R37)))/2</f>
        <v>-144.7222748815166</v>
      </c>
      <c r="U37" s="36" t="s">
        <v>120</v>
      </c>
      <c r="V37" s="37" t="s">
        <v>121</v>
      </c>
      <c r="W37" s="38" t="s">
        <v>122</v>
      </c>
      <c r="X37" s="111"/>
      <c r="Y37" s="91"/>
      <c r="Z37" s="91"/>
      <c r="AA37" s="91"/>
      <c r="AB37" s="91"/>
      <c r="AC37" s="91"/>
      <c r="AD37" s="94"/>
      <c r="AE37" s="92"/>
      <c r="AF37" s="91"/>
      <c r="AG37" s="91"/>
      <c r="AH37" s="92"/>
      <c r="AI37" s="93"/>
      <c r="AJ37" s="93"/>
      <c r="AK37" s="92"/>
      <c r="AL37" s="93"/>
      <c r="AM37" s="91"/>
      <c r="AN37" s="93"/>
      <c r="AO37" s="94"/>
      <c r="AP37" s="91"/>
      <c r="AQ37" s="92"/>
      <c r="AR37" s="91"/>
      <c r="AS37" s="91"/>
      <c r="AT37" s="94"/>
      <c r="AU37" s="91"/>
      <c r="AV37" s="92"/>
      <c r="AW37" s="3"/>
      <c r="AX37" s="3"/>
    </row>
    <row r="38" spans="1:50" ht="45.75">
      <c r="A38" s="3"/>
      <c r="B38" s="190"/>
      <c r="C38" s="128" t="s">
        <v>161</v>
      </c>
      <c r="D38" s="19">
        <v>15</v>
      </c>
      <c r="E38" s="19"/>
      <c r="F38" s="19"/>
      <c r="G38" s="19"/>
      <c r="H38" s="19"/>
      <c r="I38" s="19"/>
      <c r="J38" s="19">
        <v>0</v>
      </c>
      <c r="K38" s="146">
        <f>(($D38/(SUM($D$16:$D$61)))*($K$9))-J38</f>
        <v>10.555450236966823</v>
      </c>
      <c r="L38" s="147"/>
      <c r="M38" s="147"/>
      <c r="N38" s="147"/>
      <c r="O38" s="147">
        <v>15</v>
      </c>
      <c r="P38" s="147"/>
      <c r="Q38" s="147"/>
      <c r="R38" s="147">
        <v>135</v>
      </c>
      <c r="S38" s="147">
        <f>(K38-(SUM(L38:R38)))/2</f>
        <v>-69.722274881516583</v>
      </c>
      <c r="T38" s="148">
        <f>(K38-(SUM(L38:R38)))/2</f>
        <v>-69.722274881516583</v>
      </c>
      <c r="U38" s="39" t="s">
        <v>156</v>
      </c>
      <c r="V38" s="40" t="s">
        <v>157</v>
      </c>
      <c r="W38" s="41" t="s">
        <v>158</v>
      </c>
      <c r="X38" s="104"/>
      <c r="Y38" s="112"/>
      <c r="Z38" s="104"/>
      <c r="AA38" s="104"/>
      <c r="AB38" s="113"/>
      <c r="AC38" s="113"/>
      <c r="AD38" s="113"/>
      <c r="AE38" s="113"/>
      <c r="AF38" s="114"/>
      <c r="AG38" s="115"/>
      <c r="AH38" s="114"/>
      <c r="AI38" s="104"/>
      <c r="AJ38" s="104"/>
      <c r="AK38" s="104"/>
      <c r="AL38" s="104"/>
      <c r="AM38" s="104"/>
      <c r="AN38" s="104"/>
      <c r="AO38" s="115"/>
      <c r="AP38" s="104"/>
      <c r="AQ38" s="113"/>
      <c r="AR38" s="104"/>
      <c r="AS38" s="115"/>
      <c r="AT38" s="113"/>
      <c r="AU38" s="104"/>
      <c r="AV38" s="104"/>
      <c r="AW38" s="3"/>
      <c r="AX38" s="3"/>
    </row>
    <row r="39" spans="1:50" ht="45.75">
      <c r="A39" s="3"/>
      <c r="B39" s="190"/>
      <c r="C39" s="128" t="s">
        <v>162</v>
      </c>
      <c r="D39" s="19">
        <v>15</v>
      </c>
      <c r="E39" s="19"/>
      <c r="F39" s="19"/>
      <c r="G39" s="19"/>
      <c r="H39" s="19"/>
      <c r="I39" s="19"/>
      <c r="J39" s="19">
        <v>0</v>
      </c>
      <c r="K39" s="146">
        <f>(($D39/(SUM($D$16:$D$61)))*($K$9))-J39</f>
        <v>10.555450236966823</v>
      </c>
      <c r="L39" s="147"/>
      <c r="M39" s="147"/>
      <c r="N39" s="147"/>
      <c r="O39" s="147">
        <v>24</v>
      </c>
      <c r="P39" s="147"/>
      <c r="Q39" s="147"/>
      <c r="R39" s="147">
        <v>126</v>
      </c>
      <c r="S39" s="147">
        <f>(K39-(SUM(L39:R39)))/2</f>
        <v>-69.722274881516583</v>
      </c>
      <c r="T39" s="148">
        <f>(K39-(SUM(L39:R39)))/2</f>
        <v>-69.722274881516583</v>
      </c>
      <c r="U39" s="39" t="s">
        <v>156</v>
      </c>
      <c r="V39" s="40" t="s">
        <v>157</v>
      </c>
      <c r="W39" s="41" t="s">
        <v>158</v>
      </c>
      <c r="X39" s="104"/>
      <c r="Y39" s="109"/>
      <c r="Z39" s="105"/>
      <c r="AA39" s="104"/>
      <c r="AB39" s="104"/>
      <c r="AC39" s="96"/>
      <c r="AD39" s="104"/>
      <c r="AE39" s="109"/>
      <c r="AF39" s="104"/>
      <c r="AG39" s="109"/>
      <c r="AH39" s="104"/>
      <c r="AI39" s="96"/>
      <c r="AJ39" s="96"/>
      <c r="AK39" s="105"/>
      <c r="AL39" s="105"/>
      <c r="AM39" s="96"/>
      <c r="AN39" s="104"/>
      <c r="AO39" s="103"/>
      <c r="AP39" s="104"/>
      <c r="AQ39" s="104"/>
      <c r="AR39" s="104"/>
      <c r="AS39" s="104"/>
      <c r="AT39" s="105"/>
      <c r="AU39" s="104"/>
      <c r="AV39" s="104"/>
      <c r="AW39" s="3"/>
      <c r="AX39" s="3"/>
    </row>
    <row r="40" spans="1:50" ht="45.75">
      <c r="A40" s="3"/>
      <c r="B40" s="190"/>
      <c r="C40" s="128" t="s">
        <v>163</v>
      </c>
      <c r="D40" s="19">
        <v>15</v>
      </c>
      <c r="E40" s="19"/>
      <c r="F40" s="19"/>
      <c r="G40" s="19"/>
      <c r="H40" s="19"/>
      <c r="I40" s="19"/>
      <c r="J40" s="19">
        <v>0</v>
      </c>
      <c r="K40" s="146">
        <f>(($D40/(SUM($D$16:$D$61)))*($K$9))-J40</f>
        <v>10.555450236966823</v>
      </c>
      <c r="L40" s="147"/>
      <c r="M40" s="147"/>
      <c r="N40" s="147"/>
      <c r="O40" s="147">
        <v>24</v>
      </c>
      <c r="P40" s="147"/>
      <c r="Q40" s="147"/>
      <c r="R40" s="147">
        <v>126</v>
      </c>
      <c r="S40" s="147">
        <f>(K40-(SUM(L40:R40)))/2</f>
        <v>-69.722274881516583</v>
      </c>
      <c r="T40" s="148">
        <f>(K40-(SUM(L40:R40)))/2</f>
        <v>-69.722274881516583</v>
      </c>
      <c r="U40" s="39" t="s">
        <v>156</v>
      </c>
      <c r="V40" s="40" t="s">
        <v>157</v>
      </c>
      <c r="W40" s="41" t="s">
        <v>158</v>
      </c>
      <c r="X40" s="104"/>
      <c r="Y40" s="109"/>
      <c r="Z40" s="116"/>
      <c r="AA40" s="104"/>
      <c r="AB40" s="110"/>
      <c r="AC40" s="110"/>
      <c r="AD40" s="110"/>
      <c r="AE40" s="109"/>
      <c r="AF40" s="116"/>
      <c r="AG40" s="110"/>
      <c r="AH40" s="104"/>
      <c r="AI40" s="110"/>
      <c r="AJ40" s="110"/>
      <c r="AK40" s="116"/>
      <c r="AL40" s="116"/>
      <c r="AM40" s="110"/>
      <c r="AN40" s="104"/>
      <c r="AO40" s="109"/>
      <c r="AP40" s="104"/>
      <c r="AQ40" s="110"/>
      <c r="AR40" s="104"/>
      <c r="AS40" s="117"/>
      <c r="AT40" s="117"/>
      <c r="AU40" s="104"/>
      <c r="AV40" s="104"/>
      <c r="AW40" s="3"/>
      <c r="AX40" s="3"/>
    </row>
    <row r="41" spans="1:50" ht="45.75">
      <c r="A41" s="3"/>
      <c r="B41" s="190"/>
      <c r="C41" s="128" t="s">
        <v>164</v>
      </c>
      <c r="D41" s="19">
        <v>30</v>
      </c>
      <c r="E41" s="19"/>
      <c r="F41" s="19"/>
      <c r="G41" s="19"/>
      <c r="H41" s="19"/>
      <c r="I41" s="19"/>
      <c r="J41" s="19">
        <v>0</v>
      </c>
      <c r="K41" s="146">
        <f>(($D41/(SUM($D$16:$D$61)))*($K$9))-J41</f>
        <v>21.110900473933647</v>
      </c>
      <c r="L41" s="147"/>
      <c r="M41" s="147"/>
      <c r="N41" s="147"/>
      <c r="O41" s="147">
        <v>48</v>
      </c>
      <c r="P41" s="147"/>
      <c r="Q41" s="147"/>
      <c r="R41" s="147">
        <v>252</v>
      </c>
      <c r="S41" s="147">
        <f>(K41-(SUM(L41:R41)))/2</f>
        <v>-139.44454976303317</v>
      </c>
      <c r="T41" s="148">
        <f>(K41-(SUM(L41:R41)))/2</f>
        <v>-139.44454976303317</v>
      </c>
      <c r="U41" s="39" t="s">
        <v>156</v>
      </c>
      <c r="V41" s="40" t="s">
        <v>157</v>
      </c>
      <c r="W41" s="41" t="s">
        <v>158</v>
      </c>
      <c r="X41" s="104"/>
      <c r="Y41" s="109"/>
      <c r="Z41" s="104"/>
      <c r="AA41" s="96"/>
      <c r="AB41" s="103"/>
      <c r="AC41" s="104"/>
      <c r="AD41" s="96"/>
      <c r="AE41" s="103"/>
      <c r="AF41" s="104"/>
      <c r="AG41" s="105"/>
      <c r="AH41" s="103"/>
      <c r="AI41" s="103"/>
      <c r="AJ41" s="103"/>
      <c r="AK41" s="96"/>
      <c r="AL41" s="103"/>
      <c r="AM41" s="96"/>
      <c r="AN41" s="104"/>
      <c r="AO41" s="103"/>
      <c r="AP41" s="104"/>
      <c r="AQ41" s="104"/>
      <c r="AR41" s="104"/>
      <c r="AS41" s="104"/>
      <c r="AT41" s="105"/>
      <c r="AU41" s="103"/>
      <c r="AV41" s="104"/>
      <c r="AW41" s="3"/>
      <c r="AX41" s="3"/>
    </row>
    <row r="42" spans="1:50" ht="60.75">
      <c r="A42" s="3"/>
      <c r="B42" s="190"/>
      <c r="C42" s="128" t="s">
        <v>165</v>
      </c>
      <c r="D42" s="19">
        <v>30</v>
      </c>
      <c r="E42" s="19"/>
      <c r="F42" s="19"/>
      <c r="G42" s="19"/>
      <c r="H42" s="19"/>
      <c r="I42" s="19"/>
      <c r="J42" s="19">
        <v>0</v>
      </c>
      <c r="K42" s="146">
        <f>(($D42/(SUM($D$16:$D$61)))*($K$9))-J42</f>
        <v>21.110900473933647</v>
      </c>
      <c r="L42" s="147">
        <v>60</v>
      </c>
      <c r="M42" s="147"/>
      <c r="N42" s="147"/>
      <c r="O42" s="147"/>
      <c r="P42" s="147"/>
      <c r="Q42" s="147"/>
      <c r="R42" s="147">
        <v>240</v>
      </c>
      <c r="S42" s="147">
        <f>(K42-(SUM(L42:R42)))/2</f>
        <v>-139.44454976303317</v>
      </c>
      <c r="T42" s="148">
        <f>(K42-(SUM(L42:R42)))/2</f>
        <v>-139.44454976303317</v>
      </c>
      <c r="U42" s="131" t="s">
        <v>109</v>
      </c>
      <c r="V42" s="37" t="s">
        <v>110</v>
      </c>
      <c r="W42" s="38" t="s">
        <v>111</v>
      </c>
      <c r="X42" s="71"/>
      <c r="Y42" s="75"/>
      <c r="Z42" s="71"/>
      <c r="AA42" s="71"/>
      <c r="AB42" s="77"/>
      <c r="AC42" s="77"/>
      <c r="AD42" s="75"/>
      <c r="AE42" s="78"/>
      <c r="AF42" s="75"/>
      <c r="AG42" s="98"/>
      <c r="AH42" s="78"/>
      <c r="AI42" s="78"/>
      <c r="AJ42" s="78"/>
      <c r="AK42" s="75"/>
      <c r="AL42" s="77"/>
      <c r="AM42" s="78"/>
      <c r="AN42" s="78"/>
      <c r="AO42" s="78"/>
      <c r="AP42" s="77"/>
      <c r="AQ42" s="98"/>
      <c r="AR42" s="98"/>
      <c r="AS42" s="75"/>
      <c r="AT42" s="75"/>
      <c r="AU42" s="78"/>
      <c r="AV42" s="77"/>
      <c r="AW42" s="3"/>
      <c r="AX42" s="3"/>
    </row>
    <row r="43" spans="1:50" ht="45.75">
      <c r="A43" s="3"/>
      <c r="B43" s="190"/>
      <c r="C43" s="128" t="s">
        <v>166</v>
      </c>
      <c r="D43" s="19">
        <v>30</v>
      </c>
      <c r="E43" s="19"/>
      <c r="F43" s="19"/>
      <c r="G43" s="19"/>
      <c r="H43" s="19"/>
      <c r="I43" s="19"/>
      <c r="J43" s="19">
        <v>0</v>
      </c>
      <c r="K43" s="146">
        <f>(($D43/(SUM($D$16:$D$61)))*($K$9))-J43</f>
        <v>21.110900473933647</v>
      </c>
      <c r="L43" s="147"/>
      <c r="M43" s="147"/>
      <c r="N43" s="147"/>
      <c r="O43" s="147">
        <v>48</v>
      </c>
      <c r="P43" s="147"/>
      <c r="Q43" s="147"/>
      <c r="R43" s="147">
        <v>252</v>
      </c>
      <c r="S43" s="147">
        <f>(K43-(SUM(L43:R43)))/2</f>
        <v>-139.44454976303317</v>
      </c>
      <c r="T43" s="148">
        <f>(K43-(SUM(L43:R43)))/2</f>
        <v>-139.44454976303317</v>
      </c>
      <c r="U43" s="39" t="s">
        <v>167</v>
      </c>
      <c r="V43" s="40" t="s">
        <v>157</v>
      </c>
      <c r="W43" s="41" t="s">
        <v>158</v>
      </c>
      <c r="X43" s="104"/>
      <c r="Y43" s="115"/>
      <c r="Z43" s="104"/>
      <c r="AA43" s="104"/>
      <c r="AB43" s="113"/>
      <c r="AC43" s="113"/>
      <c r="AD43" s="113"/>
      <c r="AE43" s="113"/>
      <c r="AF43" s="104"/>
      <c r="AG43" s="115"/>
      <c r="AH43" s="104"/>
      <c r="AI43" s="104"/>
      <c r="AJ43" s="104"/>
      <c r="AK43" s="115"/>
      <c r="AL43" s="104"/>
      <c r="AM43" s="104"/>
      <c r="AN43" s="104"/>
      <c r="AO43" s="115"/>
      <c r="AP43" s="104"/>
      <c r="AQ43" s="113"/>
      <c r="AR43" s="104"/>
      <c r="AS43" s="104"/>
      <c r="AT43" s="113"/>
      <c r="AU43" s="115"/>
      <c r="AV43" s="115"/>
      <c r="AW43" s="3"/>
      <c r="AX43" s="3"/>
    </row>
    <row r="44" spans="1:50" ht="60.75">
      <c r="A44" s="3"/>
      <c r="B44" s="190"/>
      <c r="C44" s="128" t="s">
        <v>168</v>
      </c>
      <c r="D44" s="19">
        <v>30</v>
      </c>
      <c r="E44" s="19"/>
      <c r="F44" s="19"/>
      <c r="G44" s="19"/>
      <c r="H44" s="19"/>
      <c r="I44" s="19"/>
      <c r="J44" s="19">
        <v>0</v>
      </c>
      <c r="K44" s="146">
        <f>(($D44/(SUM($D$16:$D$61)))*($K$9))-J44</f>
        <v>21.110900473933647</v>
      </c>
      <c r="L44" s="147">
        <v>48</v>
      </c>
      <c r="M44" s="147"/>
      <c r="N44" s="147"/>
      <c r="O44" s="147"/>
      <c r="P44" s="147"/>
      <c r="Q44" s="147"/>
      <c r="R44" s="147">
        <v>252</v>
      </c>
      <c r="S44" s="147">
        <f>(K44-(SUM(L44:R44)))/2</f>
        <v>-139.44454976303317</v>
      </c>
      <c r="T44" s="148">
        <f>(K44-(SUM(L44:R44)))/2</f>
        <v>-139.44454976303317</v>
      </c>
      <c r="U44" s="39" t="s">
        <v>169</v>
      </c>
      <c r="V44" s="40" t="s">
        <v>170</v>
      </c>
      <c r="W44" s="41" t="s">
        <v>171</v>
      </c>
      <c r="X44" s="71"/>
      <c r="Y44" s="75"/>
      <c r="Z44" s="71"/>
      <c r="AA44" s="71"/>
      <c r="AB44" s="75"/>
      <c r="AC44" s="71"/>
      <c r="AD44" s="75"/>
      <c r="AE44" s="78"/>
      <c r="AF44" s="71"/>
      <c r="AG44" s="71"/>
      <c r="AH44" s="78"/>
      <c r="AI44" s="78"/>
      <c r="AJ44" s="78"/>
      <c r="AK44" s="75"/>
      <c r="AL44" s="78"/>
      <c r="AM44" s="75"/>
      <c r="AN44" s="75"/>
      <c r="AO44" s="75"/>
      <c r="AP44" s="71"/>
      <c r="AQ44" s="71"/>
      <c r="AR44" s="71"/>
      <c r="AS44" s="75"/>
      <c r="AT44" s="71"/>
      <c r="AU44" s="75"/>
      <c r="AV44" s="75"/>
      <c r="AW44" s="3"/>
      <c r="AX44" s="3"/>
    </row>
    <row r="45" spans="1:50" ht="60.75">
      <c r="A45" s="3"/>
      <c r="B45" s="190"/>
      <c r="C45" s="128" t="s">
        <v>172</v>
      </c>
      <c r="D45" s="19">
        <v>30</v>
      </c>
      <c r="E45" s="19"/>
      <c r="F45" s="19"/>
      <c r="G45" s="19"/>
      <c r="H45" s="19"/>
      <c r="I45" s="19"/>
      <c r="J45" s="19">
        <v>0</v>
      </c>
      <c r="K45" s="146">
        <f>(($D45/(SUM($D$16:$D$61)))*($K$9))-J45</f>
        <v>21.110900473933647</v>
      </c>
      <c r="L45" s="147">
        <v>48</v>
      </c>
      <c r="M45" s="147"/>
      <c r="N45" s="147"/>
      <c r="O45" s="147"/>
      <c r="P45" s="147"/>
      <c r="Q45" s="147"/>
      <c r="R45" s="147">
        <v>252</v>
      </c>
      <c r="S45" s="147">
        <f>(K45-(SUM(L45:R45)))/2</f>
        <v>-139.44454976303317</v>
      </c>
      <c r="T45" s="148">
        <f>(K45-(SUM(L45:R45)))/2</f>
        <v>-139.44454976303317</v>
      </c>
      <c r="U45" s="39" t="s">
        <v>173</v>
      </c>
      <c r="V45" s="40" t="s">
        <v>174</v>
      </c>
      <c r="W45" s="41" t="s">
        <v>175</v>
      </c>
      <c r="X45" s="71"/>
      <c r="Y45" s="75"/>
      <c r="Z45" s="71"/>
      <c r="AA45" s="71"/>
      <c r="AB45" s="75"/>
      <c r="AC45" s="77"/>
      <c r="AD45" s="75"/>
      <c r="AE45" s="78"/>
      <c r="AF45" s="98"/>
      <c r="AG45" s="75"/>
      <c r="AH45" s="75"/>
      <c r="AI45" s="75"/>
      <c r="AJ45" s="75"/>
      <c r="AK45" s="75"/>
      <c r="AL45" s="75"/>
      <c r="AM45" s="75"/>
      <c r="AN45" s="78"/>
      <c r="AO45" s="75"/>
      <c r="AP45" s="98"/>
      <c r="AQ45" s="98"/>
      <c r="AR45" s="98"/>
      <c r="AS45" s="75"/>
      <c r="AT45" s="98"/>
      <c r="AU45" s="75"/>
      <c r="AV45" s="75"/>
      <c r="AW45" s="3"/>
      <c r="AX45" s="3"/>
    </row>
    <row r="46" spans="1:50" ht="76.5">
      <c r="A46" s="3"/>
      <c r="B46" s="190"/>
      <c r="C46" s="128" t="s">
        <v>176</v>
      </c>
      <c r="D46" s="19">
        <v>30</v>
      </c>
      <c r="E46" s="19"/>
      <c r="F46" s="19"/>
      <c r="G46" s="19"/>
      <c r="H46" s="19"/>
      <c r="I46" s="19"/>
      <c r="J46" s="19">
        <v>0</v>
      </c>
      <c r="K46" s="146">
        <f>(($D46/(SUM($D$16:$D$61)))*($K$9))-J46</f>
        <v>21.110900473933647</v>
      </c>
      <c r="L46" s="147">
        <v>48</v>
      </c>
      <c r="M46" s="147"/>
      <c r="N46" s="147"/>
      <c r="O46" s="147"/>
      <c r="P46" s="147"/>
      <c r="Q46" s="147"/>
      <c r="R46" s="147">
        <v>252</v>
      </c>
      <c r="S46" s="147">
        <f>(K46-(SUM(L46:R46)))/2</f>
        <v>-139.44454976303317</v>
      </c>
      <c r="T46" s="148">
        <f>(K46-(SUM(L46:R46)))/2</f>
        <v>-139.44454976303317</v>
      </c>
      <c r="U46" s="39" t="s">
        <v>177</v>
      </c>
      <c r="V46" s="40" t="s">
        <v>178</v>
      </c>
      <c r="W46" s="41" t="s">
        <v>171</v>
      </c>
      <c r="X46" s="80"/>
      <c r="Y46" s="79"/>
      <c r="Z46" s="79"/>
      <c r="AA46" s="79"/>
      <c r="AB46" s="81"/>
      <c r="AC46" s="81"/>
      <c r="AD46" s="80"/>
      <c r="AE46" s="81"/>
      <c r="AF46" s="79"/>
      <c r="AG46" s="82"/>
      <c r="AH46" s="79"/>
      <c r="AI46" s="79"/>
      <c r="AJ46" s="81"/>
      <c r="AK46" s="81"/>
      <c r="AL46" s="81"/>
      <c r="AM46" s="79"/>
      <c r="AN46" s="79"/>
      <c r="AO46" s="80"/>
      <c r="AP46" s="79"/>
      <c r="AQ46" s="79"/>
      <c r="AR46" s="79"/>
      <c r="AS46" s="79"/>
      <c r="AT46" s="79"/>
      <c r="AU46" s="79"/>
      <c r="AV46" s="79"/>
      <c r="AW46" s="3"/>
      <c r="AX46" s="3"/>
    </row>
    <row r="47" spans="1:50" ht="45.75">
      <c r="A47" s="3"/>
      <c r="B47" s="190"/>
      <c r="C47" s="128" t="s">
        <v>179</v>
      </c>
      <c r="D47" s="19">
        <v>30</v>
      </c>
      <c r="E47" s="19"/>
      <c r="F47" s="19"/>
      <c r="G47" s="19"/>
      <c r="H47" s="19"/>
      <c r="I47" s="19"/>
      <c r="J47" s="19">
        <v>0</v>
      </c>
      <c r="K47" s="146">
        <f>(($D47/(SUM($D$16:$D$61)))*($K$9))-J47</f>
        <v>21.110900473933647</v>
      </c>
      <c r="L47" s="147">
        <v>43</v>
      </c>
      <c r="M47" s="147"/>
      <c r="N47" s="147"/>
      <c r="O47" s="147"/>
      <c r="P47" s="147"/>
      <c r="Q47" s="147"/>
      <c r="R47" s="147">
        <v>257</v>
      </c>
      <c r="S47" s="147">
        <f>(K47-(SUM(L47:R47)))/2</f>
        <v>-139.44454976303317</v>
      </c>
      <c r="T47" s="148">
        <f>(K47-(SUM(L47:R47)))/2</f>
        <v>-139.44454976303317</v>
      </c>
      <c r="U47" s="39" t="s">
        <v>156</v>
      </c>
      <c r="V47" s="40" t="s">
        <v>157</v>
      </c>
      <c r="W47" s="41" t="s">
        <v>158</v>
      </c>
      <c r="X47" s="80"/>
      <c r="Y47" s="81"/>
      <c r="Z47" s="99"/>
      <c r="AA47" s="99"/>
      <c r="AB47" s="99"/>
      <c r="AC47" s="99"/>
      <c r="AD47" s="99"/>
      <c r="AE47" s="99"/>
      <c r="AF47" s="99"/>
      <c r="AG47" s="99"/>
      <c r="AH47" s="80"/>
      <c r="AI47" s="81"/>
      <c r="AJ47" s="81"/>
      <c r="AK47" s="80"/>
      <c r="AL47" s="82"/>
      <c r="AM47" s="80"/>
      <c r="AN47" s="82"/>
      <c r="AO47" s="82"/>
      <c r="AP47" s="82"/>
      <c r="AQ47" s="99"/>
      <c r="AR47" s="99"/>
      <c r="AS47" s="99"/>
      <c r="AT47" s="99"/>
      <c r="AU47" s="82"/>
      <c r="AV47" s="99"/>
      <c r="AW47" s="3"/>
      <c r="AX47" s="3"/>
    </row>
    <row r="48" spans="1:50" ht="45.75">
      <c r="A48" s="3"/>
      <c r="B48" s="190"/>
      <c r="C48" s="128" t="s">
        <v>180</v>
      </c>
      <c r="D48" s="19">
        <v>30</v>
      </c>
      <c r="E48" s="19"/>
      <c r="F48" s="19"/>
      <c r="G48" s="19"/>
      <c r="H48" s="19"/>
      <c r="I48" s="19"/>
      <c r="J48" s="19">
        <v>0</v>
      </c>
      <c r="K48" s="146">
        <f>(($D48/(SUM($D$16:$D$61)))*($K$9))-J48</f>
        <v>21.110900473933647</v>
      </c>
      <c r="L48" s="147"/>
      <c r="M48" s="147"/>
      <c r="N48" s="147"/>
      <c r="O48" s="147">
        <v>48</v>
      </c>
      <c r="P48" s="147"/>
      <c r="Q48" s="147"/>
      <c r="R48" s="147">
        <v>252</v>
      </c>
      <c r="S48" s="147">
        <f>(K48-(SUM(L48:R48)))/2</f>
        <v>-139.44454976303317</v>
      </c>
      <c r="T48" s="148">
        <f>(K48-(SUM(L48:R48)))/2</f>
        <v>-139.44454976303317</v>
      </c>
      <c r="U48" s="39" t="s">
        <v>156</v>
      </c>
      <c r="V48" s="40" t="s">
        <v>157</v>
      </c>
      <c r="W48" s="41" t="s">
        <v>158</v>
      </c>
      <c r="X48" s="105"/>
      <c r="Y48" s="109"/>
      <c r="Z48" s="104"/>
      <c r="AA48" s="109"/>
      <c r="AB48" s="109"/>
      <c r="AC48" s="104"/>
      <c r="AD48" s="109"/>
      <c r="AE48" s="109"/>
      <c r="AF48" s="109"/>
      <c r="AG48" s="109"/>
      <c r="AH48" s="109"/>
      <c r="AI48" s="103"/>
      <c r="AJ48" s="103"/>
      <c r="AK48" s="104"/>
      <c r="AL48" s="104"/>
      <c r="AM48" s="104"/>
      <c r="AN48" s="104"/>
      <c r="AO48" s="103"/>
      <c r="AP48" s="96"/>
      <c r="AQ48" s="103"/>
      <c r="AR48" s="105"/>
      <c r="AS48" s="96"/>
      <c r="AT48" s="105"/>
      <c r="AU48" s="103"/>
      <c r="AV48" s="103"/>
      <c r="AW48" s="3"/>
      <c r="AX48" s="3"/>
    </row>
    <row r="49" spans="1:50" ht="91.5">
      <c r="A49" s="3"/>
      <c r="B49" s="190"/>
      <c r="C49" s="128" t="s">
        <v>181</v>
      </c>
      <c r="D49" s="19">
        <v>30</v>
      </c>
      <c r="E49" s="19"/>
      <c r="F49" s="19"/>
      <c r="G49" s="19"/>
      <c r="H49" s="19"/>
      <c r="I49" s="19"/>
      <c r="J49" s="19">
        <v>0</v>
      </c>
      <c r="K49" s="146">
        <f>(($D49/(SUM($D$16:$D$61)))*($K$9))-J49</f>
        <v>21.110900473933647</v>
      </c>
      <c r="L49" s="147">
        <v>48</v>
      </c>
      <c r="M49" s="147"/>
      <c r="N49" s="147"/>
      <c r="O49" s="147"/>
      <c r="P49" s="147"/>
      <c r="Q49" s="147"/>
      <c r="R49" s="147">
        <v>252</v>
      </c>
      <c r="S49" s="147">
        <f>(K49-(SUM(L49:R49)))/2</f>
        <v>-139.44454976303317</v>
      </c>
      <c r="T49" s="148">
        <f>(K49-(SUM(L49:R49)))/2</f>
        <v>-139.44454976303317</v>
      </c>
      <c r="U49" s="39" t="s">
        <v>182</v>
      </c>
      <c r="V49" s="40" t="s">
        <v>183</v>
      </c>
      <c r="W49" s="41" t="s">
        <v>184</v>
      </c>
      <c r="X49" s="78"/>
      <c r="Y49" s="75"/>
      <c r="Z49" s="71"/>
      <c r="AA49" s="75"/>
      <c r="AB49" s="77"/>
      <c r="AC49" s="71"/>
      <c r="AD49" s="71"/>
      <c r="AE49" s="75"/>
      <c r="AF49" s="77"/>
      <c r="AG49" s="71"/>
      <c r="AH49" s="78"/>
      <c r="AI49" s="78"/>
      <c r="AJ49" s="78"/>
      <c r="AK49" s="78"/>
      <c r="AL49" s="78"/>
      <c r="AM49" s="71"/>
      <c r="AN49" s="71"/>
      <c r="AO49" s="71"/>
      <c r="AP49" s="71"/>
      <c r="AQ49" s="71"/>
      <c r="AR49" s="71"/>
      <c r="AS49" s="71"/>
      <c r="AT49" s="71"/>
      <c r="AU49" s="71"/>
      <c r="AV49" s="71"/>
      <c r="AW49" s="3"/>
      <c r="AX49" s="3"/>
    </row>
    <row r="50" spans="1:50" ht="60.75">
      <c r="A50" s="3"/>
      <c r="B50" s="190"/>
      <c r="C50" s="128" t="s">
        <v>185</v>
      </c>
      <c r="D50" s="19">
        <v>15</v>
      </c>
      <c r="E50" s="19"/>
      <c r="F50" s="19"/>
      <c r="G50" s="19"/>
      <c r="H50" s="19"/>
      <c r="I50" s="19"/>
      <c r="J50" s="19">
        <v>0</v>
      </c>
      <c r="K50" s="146">
        <f>(($D50/(SUM($D$16:$D$61)))*($K$9))-J50</f>
        <v>10.555450236966823</v>
      </c>
      <c r="L50" s="147">
        <v>24</v>
      </c>
      <c r="M50" s="147"/>
      <c r="N50" s="147"/>
      <c r="O50" s="147"/>
      <c r="P50" s="147"/>
      <c r="Q50" s="147"/>
      <c r="R50" s="147">
        <v>126</v>
      </c>
      <c r="S50" s="147">
        <f>(K50-(SUM(L50:R50)))/2</f>
        <v>-69.722274881516583</v>
      </c>
      <c r="T50" s="148">
        <f>(K50-(SUM(L50:R50)))/2</f>
        <v>-69.722274881516583</v>
      </c>
      <c r="U50" s="39" t="s">
        <v>186</v>
      </c>
      <c r="V50" s="40" t="s">
        <v>187</v>
      </c>
      <c r="W50" s="41" t="s">
        <v>188</v>
      </c>
      <c r="X50" s="118"/>
      <c r="Y50" s="109"/>
      <c r="Z50" s="110"/>
      <c r="AA50" s="110"/>
      <c r="AB50" s="110"/>
      <c r="AC50" s="109"/>
      <c r="AD50" s="109"/>
      <c r="AE50" s="109"/>
      <c r="AF50" s="109"/>
      <c r="AG50" s="109"/>
      <c r="AH50" s="109"/>
      <c r="AI50" s="105"/>
      <c r="AJ50" s="105"/>
      <c r="AK50" s="105"/>
      <c r="AL50" s="104"/>
      <c r="AM50" s="105"/>
      <c r="AN50" s="110"/>
      <c r="AO50" s="110"/>
      <c r="AP50" s="96"/>
      <c r="AQ50" s="110"/>
      <c r="AR50" s="104"/>
      <c r="AS50" s="105"/>
      <c r="AT50" s="105"/>
      <c r="AU50" s="109"/>
      <c r="AV50" s="109"/>
      <c r="AW50" s="3"/>
      <c r="AX50" s="3"/>
    </row>
    <row r="51" spans="1:50" ht="60.75">
      <c r="A51" s="3"/>
      <c r="B51" s="190"/>
      <c r="C51" s="128" t="s">
        <v>189</v>
      </c>
      <c r="D51" s="19">
        <v>30</v>
      </c>
      <c r="E51" s="19"/>
      <c r="F51" s="19"/>
      <c r="G51" s="19"/>
      <c r="H51" s="19"/>
      <c r="I51" s="19"/>
      <c r="J51" s="19">
        <v>0</v>
      </c>
      <c r="K51" s="146">
        <f>(($D51/(SUM($D$16:$D$61)))*($K$9))-J51</f>
        <v>21.110900473933647</v>
      </c>
      <c r="L51" s="147">
        <v>48</v>
      </c>
      <c r="M51" s="147"/>
      <c r="N51" s="147"/>
      <c r="O51" s="147"/>
      <c r="P51" s="147"/>
      <c r="Q51" s="147"/>
      <c r="R51" s="147">
        <v>252</v>
      </c>
      <c r="S51" s="147">
        <f>(K51-(SUM(L51:R51)))/2</f>
        <v>-139.44454976303317</v>
      </c>
      <c r="T51" s="148">
        <f>(K51-(SUM(L51:R51)))/2</f>
        <v>-139.44454976303317</v>
      </c>
      <c r="U51" s="39" t="s">
        <v>190</v>
      </c>
      <c r="V51" s="40" t="s">
        <v>191</v>
      </c>
      <c r="W51" s="41" t="s">
        <v>192</v>
      </c>
      <c r="X51" s="71"/>
      <c r="Y51" s="75"/>
      <c r="Z51" s="77"/>
      <c r="AA51" s="98"/>
      <c r="AB51" s="75"/>
      <c r="AC51" s="77"/>
      <c r="AD51" s="75"/>
      <c r="AE51" s="78"/>
      <c r="AF51" s="98"/>
      <c r="AG51" s="75"/>
      <c r="AH51" s="78"/>
      <c r="AI51" s="78"/>
      <c r="AJ51" s="75"/>
      <c r="AK51" s="77"/>
      <c r="AL51" s="78"/>
      <c r="AM51" s="75"/>
      <c r="AN51" s="75"/>
      <c r="AO51" s="75"/>
      <c r="AP51" s="77"/>
      <c r="AQ51" s="98"/>
      <c r="AR51" s="98"/>
      <c r="AS51" s="77"/>
      <c r="AT51" s="98"/>
      <c r="AU51" s="77"/>
      <c r="AV51" s="98"/>
      <c r="AW51" s="3"/>
      <c r="AX51" s="3"/>
    </row>
    <row r="52" spans="1:50" ht="45.75">
      <c r="A52" s="3"/>
      <c r="B52" s="190"/>
      <c r="C52" s="128" t="s">
        <v>193</v>
      </c>
      <c r="D52" s="19">
        <v>30</v>
      </c>
      <c r="E52" s="19"/>
      <c r="F52" s="19"/>
      <c r="G52" s="19"/>
      <c r="H52" s="19"/>
      <c r="I52" s="19"/>
      <c r="J52" s="19">
        <v>0</v>
      </c>
      <c r="K52" s="146">
        <f>(($D52/(SUM($D$16:$D$61)))*($K$9))-J52</f>
        <v>21.110900473933647</v>
      </c>
      <c r="L52" s="147"/>
      <c r="M52" s="147"/>
      <c r="N52" s="147"/>
      <c r="O52" s="147">
        <v>48</v>
      </c>
      <c r="P52" s="147"/>
      <c r="Q52" s="147"/>
      <c r="R52" s="147">
        <v>252</v>
      </c>
      <c r="S52" s="147">
        <f>(K52-(SUM(L52:R52)))/2</f>
        <v>-139.44454976303317</v>
      </c>
      <c r="T52" s="148">
        <f>(K52-(SUM(L52:R52)))/2</f>
        <v>-139.44454976303317</v>
      </c>
      <c r="U52" s="39" t="s">
        <v>156</v>
      </c>
      <c r="V52" s="40" t="s">
        <v>157</v>
      </c>
      <c r="W52" s="41" t="s">
        <v>158</v>
      </c>
      <c r="X52" s="119"/>
      <c r="Y52" s="113"/>
      <c r="Z52" s="104"/>
      <c r="AA52" s="104"/>
      <c r="AB52" s="104"/>
      <c r="AC52" s="115"/>
      <c r="AD52" s="104"/>
      <c r="AE52" s="104"/>
      <c r="AF52" s="104"/>
      <c r="AG52" s="104"/>
      <c r="AH52" s="115"/>
      <c r="AI52" s="115"/>
      <c r="AJ52" s="104"/>
      <c r="AK52" s="115"/>
      <c r="AL52" s="104"/>
      <c r="AM52" s="104"/>
      <c r="AN52" s="104"/>
      <c r="AO52" s="113"/>
      <c r="AP52" s="115"/>
      <c r="AQ52" s="104"/>
      <c r="AR52" s="115"/>
      <c r="AS52" s="115"/>
      <c r="AT52" s="104"/>
      <c r="AU52" s="115"/>
      <c r="AV52" s="115"/>
      <c r="AW52" s="3"/>
      <c r="AX52" s="3"/>
    </row>
    <row r="53" spans="1:50" ht="76.5">
      <c r="A53" s="3"/>
      <c r="B53" s="190"/>
      <c r="C53" s="128" t="s">
        <v>194</v>
      </c>
      <c r="D53" s="19">
        <v>15</v>
      </c>
      <c r="E53" s="19"/>
      <c r="F53" s="19"/>
      <c r="G53" s="19"/>
      <c r="H53" s="19"/>
      <c r="I53" s="19"/>
      <c r="J53" s="19">
        <v>0</v>
      </c>
      <c r="K53" s="146">
        <f>(($D53/(SUM($D$16:$D$61)))*($K$9))-J53</f>
        <v>10.555450236966823</v>
      </c>
      <c r="L53" s="147"/>
      <c r="M53" s="147"/>
      <c r="N53" s="147"/>
      <c r="O53" s="147">
        <v>24</v>
      </c>
      <c r="P53" s="147"/>
      <c r="Q53" s="147"/>
      <c r="R53" s="147">
        <v>126</v>
      </c>
      <c r="S53" s="147">
        <f>(K53-(SUM(L53:R53)))/2</f>
        <v>-69.722274881516583</v>
      </c>
      <c r="T53" s="148">
        <f>(K53-(SUM(L53:R53)))/2</f>
        <v>-69.722274881516583</v>
      </c>
      <c r="U53" s="39" t="s">
        <v>195</v>
      </c>
      <c r="V53" s="40" t="s">
        <v>196</v>
      </c>
      <c r="W53" s="41" t="s">
        <v>197</v>
      </c>
      <c r="X53" s="104"/>
      <c r="Y53" s="109"/>
      <c r="Z53" s="110"/>
      <c r="AA53" s="109"/>
      <c r="AB53" s="110"/>
      <c r="AC53" s="104"/>
      <c r="AD53" s="109"/>
      <c r="AE53" s="104"/>
      <c r="AF53" s="104"/>
      <c r="AG53" s="109"/>
      <c r="AH53" s="104"/>
      <c r="AI53" s="104"/>
      <c r="AJ53" s="104"/>
      <c r="AK53" s="104"/>
      <c r="AL53" s="105"/>
      <c r="AM53" s="104"/>
      <c r="AN53" s="104"/>
      <c r="AO53" s="109"/>
      <c r="AP53" s="104"/>
      <c r="AQ53" s="104"/>
      <c r="AR53" s="105"/>
      <c r="AS53" s="105"/>
      <c r="AT53" s="105"/>
      <c r="AU53" s="98"/>
      <c r="AV53" s="98"/>
      <c r="AW53" s="3"/>
      <c r="AX53" s="3"/>
    </row>
    <row r="54" spans="1:50" ht="30.75">
      <c r="A54" s="3"/>
      <c r="B54" s="190"/>
      <c r="C54" s="128" t="s">
        <v>198</v>
      </c>
      <c r="D54" s="19">
        <v>15</v>
      </c>
      <c r="E54" s="19"/>
      <c r="F54" s="19"/>
      <c r="G54" s="19"/>
      <c r="H54" s="19"/>
      <c r="I54" s="19"/>
      <c r="J54" s="19">
        <v>0</v>
      </c>
      <c r="K54" s="146">
        <f>(($D54/(SUM($D$16:$D$61)))*($K$9))-J54</f>
        <v>10.555450236966823</v>
      </c>
      <c r="L54" s="147"/>
      <c r="M54" s="147"/>
      <c r="N54" s="147"/>
      <c r="O54" s="147">
        <v>24</v>
      </c>
      <c r="P54" s="147"/>
      <c r="Q54" s="147"/>
      <c r="R54" s="147">
        <v>126</v>
      </c>
      <c r="S54" s="147">
        <f>(K54-(SUM(L54:R54)))/2</f>
        <v>-69.722274881516583</v>
      </c>
      <c r="T54" s="148">
        <f>(K54-(SUM(L54:R54)))/2</f>
        <v>-69.722274881516583</v>
      </c>
      <c r="U54" s="39" t="s">
        <v>199</v>
      </c>
      <c r="V54" s="40" t="s">
        <v>200</v>
      </c>
      <c r="W54" s="41" t="s">
        <v>201</v>
      </c>
      <c r="X54" s="78"/>
      <c r="Y54" s="78"/>
      <c r="Z54" s="120"/>
      <c r="AA54" s="78"/>
      <c r="AB54" s="75"/>
      <c r="AC54" s="77"/>
      <c r="AD54" s="98"/>
      <c r="AE54" s="75"/>
      <c r="AF54" s="78"/>
      <c r="AG54" s="98"/>
      <c r="AH54" s="98"/>
      <c r="AI54" s="98"/>
      <c r="AJ54" s="98"/>
      <c r="AK54" s="98"/>
      <c r="AL54" s="98"/>
      <c r="AM54" s="98"/>
      <c r="AN54" s="77"/>
      <c r="AO54" s="98"/>
      <c r="AP54" s="75"/>
      <c r="AQ54" s="75"/>
      <c r="AR54" s="78"/>
      <c r="AS54" s="75"/>
      <c r="AT54" s="78"/>
      <c r="AU54" s="75"/>
      <c r="AV54" s="75"/>
      <c r="AW54" s="3"/>
      <c r="AX54" s="3"/>
    </row>
    <row r="55" spans="1:50" ht="152.25">
      <c r="A55" s="3"/>
      <c r="B55" s="190"/>
      <c r="C55" s="137" t="s">
        <v>202</v>
      </c>
      <c r="D55" s="138">
        <v>15</v>
      </c>
      <c r="E55" s="138"/>
      <c r="F55" s="138"/>
      <c r="G55" s="138"/>
      <c r="H55" s="138"/>
      <c r="I55" s="138"/>
      <c r="J55" s="138">
        <v>0</v>
      </c>
      <c r="K55" s="151">
        <f>(($D55/(SUM($D$16:$D$61)))*($K$9))-J55</f>
        <v>10.555450236966823</v>
      </c>
      <c r="L55" s="152">
        <v>24</v>
      </c>
      <c r="M55" s="152"/>
      <c r="N55" s="152"/>
      <c r="O55" s="152"/>
      <c r="P55" s="152"/>
      <c r="Q55" s="152"/>
      <c r="R55" s="152">
        <v>126</v>
      </c>
      <c r="S55" s="152">
        <f>(K55-(SUM(L55:R55)))/2</f>
        <v>-69.722274881516583</v>
      </c>
      <c r="T55" s="153">
        <f>(K55-(SUM(L55:R55)))/2</f>
        <v>-69.722274881516583</v>
      </c>
      <c r="U55" s="39" t="s">
        <v>203</v>
      </c>
      <c r="V55" s="40" t="s">
        <v>204</v>
      </c>
      <c r="W55" s="41" t="s">
        <v>205</v>
      </c>
      <c r="X55" s="139"/>
      <c r="Y55" s="140"/>
      <c r="Z55" s="140"/>
      <c r="AA55" s="141"/>
      <c r="AB55" s="140"/>
      <c r="AC55" s="142"/>
      <c r="AD55" s="142"/>
      <c r="AE55" s="142"/>
      <c r="AF55" s="142"/>
      <c r="AG55" s="142"/>
      <c r="AH55" s="142"/>
      <c r="AI55" s="142"/>
      <c r="AJ55" s="142"/>
      <c r="AK55" s="142"/>
      <c r="AL55" s="142"/>
      <c r="AM55" s="142"/>
      <c r="AN55" s="142"/>
      <c r="AO55" s="142"/>
      <c r="AP55" s="142"/>
      <c r="AQ55" s="142"/>
      <c r="AR55" s="142"/>
      <c r="AS55" s="139"/>
      <c r="AT55" s="142"/>
      <c r="AU55" s="142"/>
      <c r="AV55" s="142"/>
      <c r="AW55" s="3"/>
      <c r="AX55" s="3"/>
    </row>
    <row r="56" spans="1:50" s="135" customFormat="1" ht="167.25">
      <c r="A56" s="133"/>
      <c r="B56" s="190"/>
      <c r="C56" s="137" t="s">
        <v>206</v>
      </c>
      <c r="D56" s="138">
        <v>15</v>
      </c>
      <c r="E56" s="138"/>
      <c r="F56" s="138"/>
      <c r="G56" s="138"/>
      <c r="H56" s="138"/>
      <c r="I56" s="138"/>
      <c r="J56" s="138">
        <v>0</v>
      </c>
      <c r="K56" s="146">
        <f>(($D56/(SUM($D$16:$D$61)))*($K$9))-J56</f>
        <v>10.555450236966823</v>
      </c>
      <c r="L56" s="147"/>
      <c r="M56" s="147"/>
      <c r="N56" s="147"/>
      <c r="O56" s="147">
        <v>20</v>
      </c>
      <c r="P56" s="147"/>
      <c r="Q56" s="147"/>
      <c r="R56" s="147">
        <v>130</v>
      </c>
      <c r="S56" s="147">
        <f>(K56-(SUM(L56:R56)))/2</f>
        <v>-69.722274881516583</v>
      </c>
      <c r="T56" s="148">
        <f>(K56-(SUM(L56:R56)))/2</f>
        <v>-69.722274881516583</v>
      </c>
      <c r="U56" s="134" t="s">
        <v>207</v>
      </c>
      <c r="V56" s="134" t="s">
        <v>208</v>
      </c>
      <c r="W56" s="134" t="s">
        <v>209</v>
      </c>
      <c r="X56" s="98"/>
      <c r="Y56" s="78"/>
      <c r="Z56" s="78"/>
      <c r="AA56" s="98"/>
      <c r="AB56" s="78"/>
      <c r="AC56" s="75"/>
      <c r="AD56" s="98"/>
      <c r="AE56" s="78"/>
      <c r="AF56" s="98"/>
      <c r="AG56" s="75"/>
      <c r="AH56" s="78"/>
      <c r="AI56" s="98"/>
      <c r="AJ56" s="75"/>
      <c r="AK56" s="98"/>
      <c r="AL56" s="75"/>
      <c r="AM56" s="98"/>
      <c r="AN56" s="75"/>
      <c r="AO56" s="77"/>
      <c r="AP56" s="78"/>
      <c r="AQ56" s="78"/>
      <c r="AR56" s="75"/>
      <c r="AS56" s="77"/>
      <c r="AT56" s="78"/>
      <c r="AU56" s="78"/>
      <c r="AV56" s="75"/>
      <c r="AW56" s="133"/>
      <c r="AX56" s="133"/>
    </row>
    <row r="57" spans="1:50" s="135" customFormat="1" ht="183">
      <c r="A57" s="133"/>
      <c r="B57" s="190"/>
      <c r="C57" s="137" t="s">
        <v>210</v>
      </c>
      <c r="D57" s="138">
        <v>15</v>
      </c>
      <c r="E57" s="138"/>
      <c r="F57" s="138"/>
      <c r="G57" s="138"/>
      <c r="H57" s="138"/>
      <c r="I57" s="138"/>
      <c r="J57" s="138">
        <v>0</v>
      </c>
      <c r="K57" s="146">
        <f>(($D57/(SUM($D$16:$D$61)))*($K$9))-J57</f>
        <v>10.555450236966823</v>
      </c>
      <c r="L57" s="147"/>
      <c r="M57" s="147"/>
      <c r="N57" s="147"/>
      <c r="O57" s="147">
        <v>24</v>
      </c>
      <c r="P57" s="147"/>
      <c r="Q57" s="147"/>
      <c r="R57" s="147">
        <v>126</v>
      </c>
      <c r="S57" s="147">
        <f>(K57-(SUM(L57:R57)))/2</f>
        <v>-69.722274881516583</v>
      </c>
      <c r="T57" s="148">
        <f>(K57-(SUM(L57:R57)))/2</f>
        <v>-69.722274881516583</v>
      </c>
      <c r="U57" s="134" t="s">
        <v>211</v>
      </c>
      <c r="V57" s="134" t="s">
        <v>212</v>
      </c>
      <c r="W57" s="134" t="s">
        <v>213</v>
      </c>
      <c r="X57" s="98"/>
      <c r="Y57" s="78"/>
      <c r="Z57" s="78"/>
      <c r="AA57" s="78"/>
      <c r="AB57" s="98"/>
      <c r="AC57" s="98"/>
      <c r="AD57" s="98"/>
      <c r="AE57" s="75"/>
      <c r="AF57" s="98"/>
      <c r="AG57" s="98"/>
      <c r="AH57" s="78"/>
      <c r="AI57" s="78"/>
      <c r="AJ57" s="78"/>
      <c r="AK57" s="98"/>
      <c r="AL57" s="75"/>
      <c r="AM57" s="98"/>
      <c r="AN57" s="75"/>
      <c r="AO57" s="98"/>
      <c r="AP57" s="78"/>
      <c r="AQ57" s="78"/>
      <c r="AR57" s="75"/>
      <c r="AS57" s="77"/>
      <c r="AT57" s="78"/>
      <c r="AU57" s="78"/>
      <c r="AV57" s="78"/>
      <c r="AW57" s="133"/>
      <c r="AX57" s="133"/>
    </row>
    <row r="58" spans="1:50" s="135" customFormat="1" ht="183">
      <c r="A58" s="133"/>
      <c r="B58" s="190"/>
      <c r="C58" s="137" t="s">
        <v>214</v>
      </c>
      <c r="D58" s="138">
        <v>15</v>
      </c>
      <c r="E58" s="138"/>
      <c r="F58" s="138"/>
      <c r="G58" s="138"/>
      <c r="H58" s="138"/>
      <c r="I58" s="138"/>
      <c r="J58" s="138">
        <v>0</v>
      </c>
      <c r="K58" s="146">
        <f>(($D58/(SUM($D$16:$D$61)))*($K$9))-J58</f>
        <v>10.555450236966823</v>
      </c>
      <c r="L58" s="147"/>
      <c r="M58" s="147"/>
      <c r="N58" s="147"/>
      <c r="O58" s="147">
        <v>24</v>
      </c>
      <c r="P58" s="147"/>
      <c r="Q58" s="147"/>
      <c r="R58" s="147">
        <v>126</v>
      </c>
      <c r="S58" s="147">
        <f>(K58-(SUM(L58:R58)))/2</f>
        <v>-69.722274881516583</v>
      </c>
      <c r="T58" s="148">
        <f>(K58-(SUM(L58:R58)))/2</f>
        <v>-69.722274881516583</v>
      </c>
      <c r="U58" s="134" t="s">
        <v>215</v>
      </c>
      <c r="V58" s="134" t="s">
        <v>216</v>
      </c>
      <c r="W58" s="134" t="s">
        <v>217</v>
      </c>
      <c r="X58" s="98"/>
      <c r="Y58" s="78"/>
      <c r="Z58" s="78"/>
      <c r="AA58" s="78"/>
      <c r="AB58" s="98"/>
      <c r="AC58" s="98"/>
      <c r="AD58" s="98"/>
      <c r="AE58" s="75"/>
      <c r="AF58" s="98"/>
      <c r="AG58" s="98"/>
      <c r="AH58" s="78"/>
      <c r="AI58" s="78"/>
      <c r="AJ58" s="78"/>
      <c r="AK58" s="98"/>
      <c r="AL58" s="75"/>
      <c r="AM58" s="98"/>
      <c r="AN58" s="75"/>
      <c r="AO58" s="98"/>
      <c r="AP58" s="78"/>
      <c r="AQ58" s="78"/>
      <c r="AR58" s="75"/>
      <c r="AS58" s="77"/>
      <c r="AT58" s="78"/>
      <c r="AU58" s="78"/>
      <c r="AV58" s="78"/>
      <c r="AW58" s="133"/>
      <c r="AX58" s="133"/>
    </row>
    <row r="59" spans="1:50" s="135" customFormat="1" ht="183">
      <c r="A59" s="133"/>
      <c r="B59" s="190"/>
      <c r="C59" s="137" t="s">
        <v>218</v>
      </c>
      <c r="D59" s="138">
        <v>15</v>
      </c>
      <c r="E59" s="138"/>
      <c r="F59" s="138"/>
      <c r="G59" s="138"/>
      <c r="H59" s="138"/>
      <c r="I59" s="138"/>
      <c r="J59" s="138">
        <v>0</v>
      </c>
      <c r="K59" s="146">
        <f>(($D59/(SUM($D$16:$D$61)))*($K$9))-J59</f>
        <v>10.555450236966823</v>
      </c>
      <c r="L59" s="147"/>
      <c r="M59" s="147"/>
      <c r="N59" s="147"/>
      <c r="O59" s="147">
        <v>24</v>
      </c>
      <c r="P59" s="147"/>
      <c r="Q59" s="147"/>
      <c r="R59" s="147">
        <v>126</v>
      </c>
      <c r="S59" s="147">
        <f>(K59-(SUM(L59:R59)))/2</f>
        <v>-69.722274881516583</v>
      </c>
      <c r="T59" s="148">
        <f>(K59-(SUM(L59:R59)))/2</f>
        <v>-69.722274881516583</v>
      </c>
      <c r="U59" s="136" t="s">
        <v>219</v>
      </c>
      <c r="V59" s="136" t="s">
        <v>220</v>
      </c>
      <c r="W59" s="136" t="s">
        <v>221</v>
      </c>
      <c r="X59" s="121"/>
      <c r="Y59" s="78"/>
      <c r="Z59" s="78"/>
      <c r="AA59" s="78"/>
      <c r="AB59" s="121"/>
      <c r="AC59" s="121"/>
      <c r="AD59" s="121"/>
      <c r="AE59" s="75"/>
      <c r="AF59" s="121"/>
      <c r="AG59" s="121"/>
      <c r="AH59" s="78"/>
      <c r="AI59" s="78"/>
      <c r="AJ59" s="78"/>
      <c r="AK59" s="121"/>
      <c r="AL59" s="75"/>
      <c r="AM59" s="121"/>
      <c r="AN59" s="75"/>
      <c r="AO59" s="121"/>
      <c r="AP59" s="78"/>
      <c r="AQ59" s="78"/>
      <c r="AR59" s="75"/>
      <c r="AS59" s="77"/>
      <c r="AT59" s="78"/>
      <c r="AU59" s="78"/>
      <c r="AV59" s="78"/>
      <c r="AW59" s="133"/>
      <c r="AX59" s="133"/>
    </row>
    <row r="60" spans="1:50" ht="126.95" customHeight="1">
      <c r="A60" s="3"/>
      <c r="B60" s="190"/>
      <c r="C60" s="137" t="s">
        <v>222</v>
      </c>
      <c r="D60" s="138">
        <v>30</v>
      </c>
      <c r="E60" s="138"/>
      <c r="F60" s="138"/>
      <c r="G60" s="138"/>
      <c r="H60" s="138"/>
      <c r="I60" s="138"/>
      <c r="J60" s="138">
        <v>0</v>
      </c>
      <c r="K60" s="146">
        <f>(($D60/(SUM($D$16:$D$61)))*($K$9))-J60</f>
        <v>21.110900473933647</v>
      </c>
      <c r="L60" s="147">
        <v>48</v>
      </c>
      <c r="M60" s="147"/>
      <c r="N60" s="147"/>
      <c r="O60" s="147"/>
      <c r="P60" s="147"/>
      <c r="Q60" s="147"/>
      <c r="R60" s="147">
        <v>252</v>
      </c>
      <c r="S60" s="147">
        <f>(K60-(SUM(L60:R60)))/2</f>
        <v>-139.44454976303317</v>
      </c>
      <c r="T60" s="148">
        <f>(K60-(SUM(L60:R60)))/2</f>
        <v>-139.44454976303317</v>
      </c>
      <c r="U60" s="143" t="s">
        <v>120</v>
      </c>
      <c r="V60" s="144" t="s">
        <v>121</v>
      </c>
      <c r="W60" s="145" t="s">
        <v>122</v>
      </c>
      <c r="X60" s="87"/>
      <c r="Y60" s="86"/>
      <c r="Z60" s="86"/>
      <c r="AA60" s="86"/>
      <c r="AB60" s="86"/>
      <c r="AC60" s="85"/>
      <c r="AD60" s="88"/>
      <c r="AE60" s="88"/>
      <c r="AF60" s="86"/>
      <c r="AG60" s="86"/>
      <c r="AH60" s="85"/>
      <c r="AI60" s="85"/>
      <c r="AJ60" s="87"/>
      <c r="AK60" s="87"/>
      <c r="AL60" s="85"/>
      <c r="AM60" s="86"/>
      <c r="AN60" s="87"/>
      <c r="AO60" s="86"/>
      <c r="AP60" s="86"/>
      <c r="AQ60" s="87"/>
      <c r="AR60" s="85"/>
      <c r="AS60" s="88"/>
      <c r="AT60" s="86"/>
      <c r="AU60" s="87"/>
      <c r="AV60" s="122"/>
      <c r="AW60" s="3"/>
      <c r="AX60" s="3"/>
    </row>
    <row r="61" spans="1:50" ht="54" customHeight="1">
      <c r="A61" s="3"/>
      <c r="B61" s="3"/>
      <c r="C61" s="17"/>
      <c r="D61" s="18"/>
      <c r="E61" s="18"/>
      <c r="F61" s="18"/>
      <c r="G61" s="18"/>
      <c r="H61" s="18"/>
      <c r="I61" s="18"/>
      <c r="J61" s="48">
        <f t="shared" ref="J61:T61" si="0">SUM(J16:J60)</f>
        <v>0</v>
      </c>
      <c r="K61" s="154">
        <f t="shared" si="0"/>
        <v>742.40000000000009</v>
      </c>
      <c r="L61" s="154">
        <f t="shared" si="0"/>
        <v>897</v>
      </c>
      <c r="M61" s="154">
        <f t="shared" si="0"/>
        <v>0</v>
      </c>
      <c r="N61" s="154">
        <f t="shared" si="0"/>
        <v>0</v>
      </c>
      <c r="O61" s="154">
        <f t="shared" si="0"/>
        <v>787</v>
      </c>
      <c r="P61" s="154">
        <f t="shared" si="0"/>
        <v>0</v>
      </c>
      <c r="Q61" s="154">
        <f t="shared" si="0"/>
        <v>0</v>
      </c>
      <c r="R61" s="154">
        <f t="shared" si="0"/>
        <v>8906</v>
      </c>
      <c r="S61" s="154">
        <f t="shared" si="0"/>
        <v>-4923.7999999999993</v>
      </c>
      <c r="T61" s="154">
        <f t="shared" si="0"/>
        <v>-4923.7999999999993</v>
      </c>
      <c r="U61" s="42"/>
      <c r="V61" s="43" t="s">
        <v>92</v>
      </c>
      <c r="W61" s="43" t="s">
        <v>93</v>
      </c>
      <c r="X61" s="35"/>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3"/>
      <c r="AX61" s="3"/>
    </row>
    <row r="62" spans="1:50" ht="20.100000000000001" customHeight="1">
      <c r="A62" s="3"/>
      <c r="B62" s="3"/>
      <c r="C62" s="17"/>
      <c r="D62" s="18"/>
      <c r="E62" s="18"/>
      <c r="F62" s="18"/>
      <c r="G62" s="18"/>
      <c r="H62" s="18"/>
      <c r="I62" s="18"/>
      <c r="J62" s="18"/>
      <c r="K62" s="11"/>
      <c r="L62" s="11"/>
      <c r="M62" s="11"/>
      <c r="N62" s="11"/>
      <c r="O62" s="11"/>
      <c r="P62" s="11"/>
      <c r="Q62" s="11"/>
      <c r="R62" s="11"/>
      <c r="S62" s="11"/>
      <c r="T62" s="34"/>
      <c r="U62" s="46"/>
      <c r="V62" s="47"/>
      <c r="W62" s="47"/>
      <c r="X62" s="35"/>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3"/>
      <c r="AX62" s="3"/>
    </row>
    <row r="63" spans="1:50" ht="15">
      <c r="A63" s="3"/>
      <c r="B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row>
    <row r="64" spans="1:50" ht="15">
      <c r="A64" s="3"/>
      <c r="B64" s="3"/>
      <c r="C64" s="6" t="s">
        <v>223</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row>
    <row r="65" spans="1:50" ht="18.75">
      <c r="A65" s="3"/>
      <c r="B65" s="3"/>
      <c r="C65" s="21" t="s">
        <v>224</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row>
    <row r="66" spans="1:50" ht="18.75">
      <c r="A66" s="3"/>
      <c r="B66" s="3"/>
      <c r="C66" s="22" t="s">
        <v>225</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row>
    <row r="67" spans="1:50" ht="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row>
    <row r="68" spans="1:50" ht="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row>
    <row r="69" spans="1:50" ht="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row>
    <row r="70" spans="1:50" ht="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row>
    <row r="71" spans="1:50" ht="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row>
    <row r="72" spans="1:50" ht="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row>
    <row r="73" spans="1:50" ht="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row>
    <row r="74" spans="1:50" ht="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row>
    <row r="75" spans="1:50" ht="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row>
    <row r="76" spans="1:50" ht="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row>
    <row r="77" spans="1:50" ht="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row>
    <row r="78" spans="1:50" ht="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row>
    <row r="79" spans="1:50" ht="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row>
    <row r="80" spans="1:50" ht="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row>
    <row r="81" spans="1:50" ht="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row>
    <row r="82" spans="1:50" ht="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row>
    <row r="83" spans="1:50" ht="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row>
    <row r="84" spans="1:50" ht="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row>
    <row r="85" spans="1:50" ht="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row>
    <row r="86" spans="1:50" ht="15">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row>
    <row r="87" spans="1:50" ht="15"/>
    <row r="88" spans="1:50" ht="15"/>
  </sheetData>
  <mergeCells count="13">
    <mergeCell ref="B20:B33"/>
    <mergeCell ref="B35:B60"/>
    <mergeCell ref="B16:B18"/>
    <mergeCell ref="U14:W14"/>
    <mergeCell ref="AE7:AN7"/>
    <mergeCell ref="C13:I13"/>
    <mergeCell ref="K13:V13"/>
    <mergeCell ref="AE8:AN8"/>
    <mergeCell ref="K2:AC2"/>
    <mergeCell ref="K3:AC3"/>
    <mergeCell ref="AE5:AN5"/>
    <mergeCell ref="K6:AC6"/>
    <mergeCell ref="AE6:AN6"/>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4.4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600000000000001">
      <c r="A1" s="3"/>
      <c r="B1" s="12" t="s">
        <v>226</v>
      </c>
      <c r="C1" s="12"/>
      <c r="D1" s="12"/>
      <c r="E1" s="12"/>
      <c r="F1" s="12" t="str">
        <f>'Training Plan-Template'!D2</f>
        <v>Advanced Clinical Practitioner</v>
      </c>
      <c r="G1" s="3"/>
      <c r="H1" s="3"/>
      <c r="I1" s="3"/>
      <c r="J1" s="3"/>
      <c r="K1" s="52"/>
      <c r="L1" s="53" t="s">
        <v>227</v>
      </c>
      <c r="M1" s="53"/>
      <c r="N1" s="53"/>
      <c r="O1" s="53"/>
    </row>
    <row r="2" spans="1:15" ht="18.600000000000001">
      <c r="A2" s="3"/>
      <c r="B2" s="12" t="s">
        <v>6</v>
      </c>
      <c r="C2" s="12"/>
      <c r="D2" s="12"/>
      <c r="E2" s="12"/>
      <c r="F2" s="177" t="str">
        <f>'Training Plan-Template'!K6</f>
        <v>MSc Advanced Clinical Practice</v>
      </c>
      <c r="G2" s="3"/>
      <c r="H2" s="3"/>
      <c r="I2" s="3"/>
      <c r="J2" s="3"/>
      <c r="K2" s="52"/>
      <c r="L2" s="53" t="str">
        <f>B8</f>
        <v>Campus Lectures (1 hour each)</v>
      </c>
      <c r="M2" s="53">
        <f>F8</f>
        <v>897</v>
      </c>
      <c r="N2" s="53"/>
      <c r="O2" s="53"/>
    </row>
    <row r="3" spans="1:15" ht="26.45" customHeight="1">
      <c r="A3" s="3"/>
      <c r="B3" s="3"/>
      <c r="C3" s="3"/>
      <c r="D3" s="3"/>
      <c r="E3" s="3"/>
      <c r="F3" s="3"/>
      <c r="G3" s="3"/>
      <c r="H3" s="3"/>
      <c r="I3" s="3"/>
      <c r="J3" s="3"/>
      <c r="K3" s="52"/>
      <c r="L3" s="53" t="str">
        <f>B9</f>
        <v>On-line taught session (1 hour delivery)</v>
      </c>
      <c r="M3" s="53">
        <f>F9</f>
        <v>787</v>
      </c>
      <c r="N3" s="53"/>
      <c r="O3" s="53"/>
    </row>
    <row r="4" spans="1:15" ht="15.75">
      <c r="A4" s="3"/>
      <c r="B4" s="176" t="s">
        <v>228</v>
      </c>
      <c r="C4" s="5"/>
      <c r="D4" s="5"/>
      <c r="E4" s="3"/>
      <c r="F4" s="62">
        <f>'Training Plan-Template'!K9</f>
        <v>742.4</v>
      </c>
      <c r="G4" s="3"/>
      <c r="H4" s="3"/>
      <c r="I4" s="3"/>
      <c r="J4" s="3"/>
      <c r="K4" s="52"/>
      <c r="L4" s="53" t="str">
        <f t="shared" ref="L4:M6" si="0">H8</f>
        <v>Project Based / Applied Learning to meet Module Assessment</v>
      </c>
      <c r="M4" s="53">
        <f t="shared" si="0"/>
        <v>8906</v>
      </c>
      <c r="N4" s="53"/>
      <c r="O4" s="53"/>
    </row>
    <row r="5" spans="1:15" ht="15.75">
      <c r="A5" s="3"/>
      <c r="B5" s="176" t="s">
        <v>229</v>
      </c>
      <c r="C5" s="5"/>
      <c r="D5" s="5"/>
      <c r="E5" s="3"/>
      <c r="F5" s="63">
        <f>'Training Plan-Template'!J61</f>
        <v>0</v>
      </c>
      <c r="G5" s="3"/>
      <c r="H5" s="3"/>
      <c r="I5" s="3"/>
      <c r="J5" s="3"/>
      <c r="K5" s="52"/>
      <c r="L5" s="53" t="str">
        <f t="shared" si="0"/>
        <v>Time during working day to focus on assessment preparation</v>
      </c>
      <c r="M5" s="53">
        <f t="shared" si="0"/>
        <v>-4923.7999999999993</v>
      </c>
      <c r="N5" s="53"/>
      <c r="O5" s="53"/>
    </row>
    <row r="6" spans="1:15" ht="15.75">
      <c r="A6" s="3"/>
      <c r="B6" s="176" t="s">
        <v>230</v>
      </c>
      <c r="C6" s="5"/>
      <c r="D6" s="5"/>
      <c r="E6" s="3"/>
      <c r="F6" s="62">
        <f>F4-F5</f>
        <v>742.4</v>
      </c>
      <c r="G6" s="3"/>
      <c r="H6" s="3"/>
      <c r="I6" s="3"/>
      <c r="J6" s="3"/>
      <c r="K6" s="52"/>
      <c r="L6" s="53" t="str">
        <f t="shared" si="0"/>
        <v>Employer-led Training activities (including experiential and project based learning)</v>
      </c>
      <c r="M6" s="53">
        <f t="shared" si="0"/>
        <v>-4923.7999999999993</v>
      </c>
      <c r="N6" s="53"/>
      <c r="O6" s="53"/>
    </row>
    <row r="7" spans="1:15" ht="27.6" customHeight="1">
      <c r="A7" s="3"/>
      <c r="B7" s="3"/>
      <c r="C7" s="3"/>
      <c r="D7" s="3"/>
      <c r="E7" s="3"/>
      <c r="F7" s="3"/>
      <c r="G7" s="3"/>
      <c r="H7" s="3"/>
      <c r="I7" s="3"/>
      <c r="J7" s="3"/>
      <c r="K7" s="52"/>
      <c r="L7" s="53"/>
      <c r="M7" s="53"/>
      <c r="N7" s="53"/>
      <c r="O7" s="53"/>
    </row>
    <row r="8" spans="1:15" ht="21" customHeight="1">
      <c r="A8" s="3"/>
      <c r="B8" s="202" t="s">
        <v>56</v>
      </c>
      <c r="C8" s="202"/>
      <c r="D8" s="202"/>
      <c r="E8" s="202"/>
      <c r="F8" s="51">
        <f>'Training Plan-Template'!L61</f>
        <v>897</v>
      </c>
      <c r="G8" s="50"/>
      <c r="H8" s="49" t="s">
        <v>231</v>
      </c>
      <c r="I8" s="51">
        <f>'Training Plan-Template'!R61</f>
        <v>8906</v>
      </c>
      <c r="J8" s="3"/>
      <c r="K8" s="52"/>
      <c r="L8" s="53"/>
      <c r="M8" s="53"/>
      <c r="N8" s="53"/>
      <c r="O8" s="53"/>
    </row>
    <row r="9" spans="1:15" ht="21" customHeight="1">
      <c r="A9" s="3"/>
      <c r="B9" s="202" t="s">
        <v>59</v>
      </c>
      <c r="C9" s="203"/>
      <c r="D9" s="203"/>
      <c r="E9" s="203"/>
      <c r="F9" s="51">
        <f>'Training Plan-Template'!O61</f>
        <v>787</v>
      </c>
      <c r="G9" s="50"/>
      <c r="H9" s="49" t="s">
        <v>63</v>
      </c>
      <c r="I9" s="51">
        <f>'Training Plan-Template'!S61</f>
        <v>-4923.7999999999993</v>
      </c>
      <c r="J9" s="3"/>
      <c r="K9" s="52"/>
      <c r="L9" s="54"/>
      <c r="M9" s="53"/>
      <c r="N9" s="53"/>
      <c r="O9" s="53"/>
    </row>
    <row r="10" spans="1:15" ht="21" customHeight="1">
      <c r="A10" s="3"/>
      <c r="B10" s="202"/>
      <c r="C10" s="203"/>
      <c r="D10" s="203"/>
      <c r="E10" s="203"/>
      <c r="F10" s="3"/>
      <c r="G10" s="50"/>
      <c r="H10" s="49" t="s">
        <v>64</v>
      </c>
      <c r="I10" s="51">
        <f>'Training Plan-Template'!T61</f>
        <v>-4923.7999999999993</v>
      </c>
      <c r="J10" s="3"/>
      <c r="K10" s="52"/>
      <c r="L10" s="53"/>
      <c r="M10" s="53"/>
      <c r="N10" s="53"/>
      <c r="O10" s="53"/>
    </row>
    <row r="11" spans="1:15" ht="21" customHeight="1">
      <c r="A11" s="3"/>
      <c r="B11" s="202"/>
      <c r="C11" s="203"/>
      <c r="D11" s="203"/>
      <c r="E11" s="203"/>
      <c r="F11" s="3"/>
      <c r="G11" s="50"/>
      <c r="H11" s="3"/>
      <c r="I11" s="3"/>
      <c r="J11" s="3"/>
      <c r="K11" s="52"/>
      <c r="L11" s="53"/>
      <c r="M11" s="53"/>
      <c r="N11" s="53"/>
      <c r="O11" s="53"/>
    </row>
    <row r="12" spans="1:15" ht="21" customHeight="1">
      <c r="A12" s="3"/>
      <c r="B12" s="3"/>
      <c r="C12" s="3"/>
      <c r="D12" s="3"/>
      <c r="E12" s="3"/>
      <c r="F12" s="3"/>
      <c r="G12" s="50"/>
      <c r="H12" s="3"/>
      <c r="I12" s="3"/>
      <c r="J12" s="3"/>
      <c r="K12" s="52"/>
      <c r="L12" s="53"/>
      <c r="M12" s="53"/>
      <c r="N12" s="53"/>
      <c r="O12" s="53"/>
    </row>
    <row r="13" spans="1:15" ht="21" customHeight="1">
      <c r="A13" s="3"/>
      <c r="B13" s="3"/>
      <c r="C13" s="3"/>
      <c r="D13" s="3"/>
      <c r="E13" s="3"/>
      <c r="F13" s="3"/>
      <c r="G13" s="50"/>
      <c r="H13" s="3"/>
      <c r="I13" s="3"/>
      <c r="J13" s="3"/>
      <c r="K13" s="52"/>
      <c r="L13" s="53"/>
      <c r="M13" s="53"/>
      <c r="N13" s="53"/>
      <c r="O13" s="53"/>
    </row>
    <row r="14" spans="1:15" ht="21" customHeight="1">
      <c r="A14" s="3"/>
      <c r="B14" s="3"/>
      <c r="C14" s="3"/>
      <c r="D14" s="3"/>
      <c r="E14" s="3"/>
      <c r="F14" s="3"/>
      <c r="G14" s="3"/>
      <c r="H14" s="3"/>
      <c r="I14" s="3"/>
      <c r="J14" s="3"/>
      <c r="K14" s="52"/>
      <c r="L14" s="53"/>
      <c r="M14" s="53"/>
      <c r="N14" s="53"/>
      <c r="O14" s="53"/>
    </row>
    <row r="15" spans="1:15" ht="305.45" customHeight="1">
      <c r="A15" s="3"/>
      <c r="B15" s="3"/>
      <c r="C15" s="3"/>
      <c r="D15" s="3"/>
      <c r="E15" s="3"/>
      <c r="F15" s="3"/>
      <c r="G15" s="3"/>
      <c r="H15" s="3"/>
      <c r="I15" s="3"/>
      <c r="J15" s="3"/>
      <c r="K15" s="52"/>
      <c r="L15" s="54" t="s">
        <v>232</v>
      </c>
      <c r="M15" s="53"/>
      <c r="N15" s="53"/>
      <c r="O15" s="53"/>
    </row>
    <row r="16" spans="1:15" ht="15">
      <c r="A16" s="3"/>
      <c r="B16" s="3"/>
      <c r="C16" s="3"/>
      <c r="D16" s="3"/>
      <c r="E16" s="3"/>
      <c r="F16" s="3"/>
      <c r="G16" s="3"/>
      <c r="H16" s="3"/>
      <c r="I16" s="3"/>
      <c r="J16" s="3"/>
      <c r="K16" s="52"/>
      <c r="L16" s="53"/>
      <c r="M16" s="53"/>
      <c r="N16" s="53"/>
      <c r="O16" s="53"/>
    </row>
    <row r="17" spans="1:15" ht="15">
      <c r="A17" s="3"/>
      <c r="B17" s="3"/>
      <c r="C17" s="3"/>
      <c r="D17" s="3"/>
      <c r="E17" s="3"/>
      <c r="F17" s="3"/>
      <c r="G17" s="3"/>
      <c r="H17" s="3"/>
      <c r="I17" s="3"/>
      <c r="J17" s="3"/>
      <c r="K17" s="52"/>
      <c r="L17" s="53"/>
      <c r="M17" s="53"/>
      <c r="N17" s="53"/>
      <c r="O17" s="53"/>
    </row>
    <row r="18" spans="1:15" ht="15">
      <c r="A18" s="3"/>
      <c r="B18" s="3"/>
      <c r="C18" s="3"/>
      <c r="D18" s="3"/>
      <c r="E18" s="3"/>
      <c r="F18" s="3"/>
      <c r="G18" s="3"/>
      <c r="H18" s="3"/>
      <c r="I18" s="3"/>
      <c r="J18" s="3"/>
      <c r="K18" s="52"/>
      <c r="L18" s="53"/>
      <c r="M18" s="53"/>
      <c r="N18" s="53"/>
      <c r="O18" s="53"/>
    </row>
    <row r="19" spans="1:15" ht="15">
      <c r="A19" s="3"/>
      <c r="B19" s="3"/>
      <c r="C19" s="3"/>
      <c r="D19" s="3"/>
      <c r="E19" s="3"/>
      <c r="F19" s="3"/>
      <c r="G19" s="3"/>
      <c r="H19" s="3"/>
      <c r="I19" s="3"/>
      <c r="J19" s="3"/>
      <c r="K19" s="52"/>
      <c r="L19" s="53"/>
      <c r="M19" s="53"/>
      <c r="N19" s="53"/>
      <c r="O19" s="53"/>
    </row>
    <row r="20" spans="1:15" ht="15">
      <c r="A20" s="3"/>
      <c r="B20" s="3"/>
      <c r="C20" s="3"/>
      <c r="D20" s="3"/>
      <c r="E20" s="3"/>
      <c r="F20" s="3"/>
      <c r="G20" s="3"/>
      <c r="H20" s="3"/>
      <c r="I20" s="3"/>
      <c r="J20" s="3"/>
      <c r="K20" s="52"/>
      <c r="L20" s="53"/>
      <c r="M20" s="53"/>
      <c r="N20" s="53"/>
      <c r="O20" s="53"/>
    </row>
    <row r="21" spans="1:15" ht="15">
      <c r="A21" s="3"/>
      <c r="B21" s="3"/>
      <c r="C21" s="3"/>
      <c r="D21" s="3"/>
      <c r="E21" s="3"/>
      <c r="F21" s="3"/>
      <c r="G21" s="3"/>
      <c r="H21" s="3"/>
      <c r="I21" s="3"/>
      <c r="J21" s="3"/>
      <c r="K21" s="52"/>
      <c r="L21" s="53"/>
      <c r="M21" s="53"/>
      <c r="N21" s="53"/>
      <c r="O21" s="53"/>
    </row>
    <row r="22" spans="1:15" ht="15">
      <c r="A22" s="3"/>
      <c r="B22" s="3"/>
      <c r="C22" s="3"/>
      <c r="D22" s="3"/>
      <c r="E22" s="3"/>
      <c r="F22" s="3"/>
      <c r="G22" s="3"/>
      <c r="H22" s="3"/>
      <c r="I22" s="3"/>
      <c r="J22" s="3"/>
      <c r="K22" s="52"/>
      <c r="L22" s="53"/>
      <c r="M22" s="53"/>
      <c r="N22" s="53"/>
      <c r="O22" s="53"/>
    </row>
    <row r="23" spans="1:15" ht="15">
      <c r="A23" s="3"/>
      <c r="B23" s="3"/>
      <c r="C23" s="3"/>
      <c r="D23" s="3"/>
      <c r="E23" s="3"/>
      <c r="F23" s="3"/>
      <c r="G23" s="3"/>
      <c r="H23" s="3"/>
      <c r="I23" s="3"/>
      <c r="J23" s="3"/>
      <c r="K23" s="52"/>
      <c r="L23" s="53"/>
      <c r="M23" s="53"/>
      <c r="N23" s="53"/>
      <c r="O23" s="53"/>
    </row>
    <row r="24" spans="1:15" ht="15">
      <c r="A24" s="3"/>
      <c r="B24" s="3"/>
      <c r="C24" s="3"/>
      <c r="D24" s="3"/>
      <c r="E24" s="3"/>
      <c r="F24" s="3"/>
      <c r="G24" s="3"/>
      <c r="H24" s="3"/>
      <c r="I24" s="3"/>
      <c r="J24" s="3"/>
      <c r="K24" s="52"/>
      <c r="L24" s="53"/>
      <c r="M24" s="53"/>
      <c r="N24" s="53"/>
      <c r="O24" s="53"/>
    </row>
    <row r="25" spans="1:15" ht="15">
      <c r="A25" s="3"/>
      <c r="B25" s="3"/>
      <c r="C25" s="3"/>
      <c r="D25" s="3"/>
      <c r="E25" s="3"/>
      <c r="F25" s="3"/>
      <c r="G25" s="3"/>
      <c r="H25" s="3"/>
      <c r="I25" s="3"/>
      <c r="J25" s="3"/>
      <c r="K25" s="52"/>
      <c r="L25" s="53"/>
      <c r="M25" s="53"/>
      <c r="N25" s="53"/>
      <c r="O25" s="53"/>
    </row>
    <row r="26" spans="1:15" ht="15">
      <c r="A26" s="3"/>
      <c r="B26" s="3"/>
      <c r="C26" s="3"/>
      <c r="D26" s="3"/>
      <c r="E26" s="3"/>
      <c r="F26" s="3"/>
      <c r="G26" s="3"/>
      <c r="H26" s="3"/>
      <c r="I26" s="3"/>
      <c r="J26" s="3"/>
      <c r="K26" s="52"/>
      <c r="L26" s="53"/>
      <c r="M26" s="53"/>
      <c r="N26" s="53"/>
      <c r="O26" s="53"/>
    </row>
    <row r="27" spans="1:15" ht="15">
      <c r="A27" s="3"/>
      <c r="B27" s="3"/>
      <c r="C27" s="3"/>
      <c r="D27" s="3"/>
      <c r="E27" s="3"/>
      <c r="F27" s="3"/>
      <c r="G27" s="3"/>
      <c r="H27" s="3"/>
      <c r="I27" s="3"/>
      <c r="J27" s="3"/>
      <c r="K27" s="52"/>
      <c r="L27" s="53"/>
      <c r="M27" s="53"/>
      <c r="N27" s="53"/>
      <c r="O27" s="53"/>
    </row>
    <row r="28" spans="1:15" ht="15">
      <c r="A28" s="3"/>
      <c r="B28" s="3"/>
      <c r="C28" s="3"/>
      <c r="D28" s="3"/>
      <c r="E28" s="3"/>
      <c r="F28" s="3"/>
      <c r="G28" s="3"/>
      <c r="H28" s="3"/>
      <c r="I28" s="3"/>
      <c r="J28" s="3"/>
      <c r="K28" s="52"/>
      <c r="L28" s="53"/>
      <c r="M28" s="53"/>
      <c r="N28" s="53"/>
      <c r="O28" s="53"/>
    </row>
    <row r="29" spans="1:15" ht="15">
      <c r="A29" s="3"/>
      <c r="B29" s="3"/>
      <c r="C29" s="3"/>
      <c r="D29" s="3"/>
      <c r="E29" s="3"/>
      <c r="F29" s="3"/>
      <c r="G29" s="3"/>
      <c r="H29" s="3"/>
      <c r="I29" s="3"/>
      <c r="J29" s="3"/>
      <c r="K29" s="52"/>
      <c r="L29" s="53"/>
      <c r="M29" s="53"/>
      <c r="N29" s="53"/>
      <c r="O29" s="53"/>
    </row>
    <row r="30" spans="1:15" ht="15">
      <c r="A30" s="3"/>
      <c r="B30" s="3"/>
      <c r="C30" s="3"/>
      <c r="D30" s="3"/>
      <c r="E30" s="3"/>
      <c r="F30" s="3"/>
      <c r="G30" s="3"/>
      <c r="H30" s="3"/>
      <c r="I30" s="3"/>
      <c r="J30" s="3"/>
      <c r="K30" s="52"/>
      <c r="L30" s="53"/>
      <c r="M30" s="53"/>
      <c r="N30" s="53"/>
      <c r="O30" s="53"/>
    </row>
    <row r="31" spans="1:15" ht="15">
      <c r="A31" s="3"/>
      <c r="B31" s="3"/>
      <c r="C31" s="3"/>
      <c r="D31" s="3"/>
      <c r="E31" s="3"/>
      <c r="F31" s="3"/>
      <c r="G31" s="3"/>
      <c r="H31" s="3"/>
      <c r="I31" s="3"/>
      <c r="J31" s="3"/>
      <c r="K31" s="52"/>
      <c r="L31" s="53"/>
      <c r="M31" s="53"/>
      <c r="N31" s="53"/>
      <c r="O31" s="53"/>
    </row>
    <row r="32" spans="1:15" ht="15">
      <c r="A32" s="3"/>
      <c r="B32" s="3"/>
      <c r="C32" s="3"/>
      <c r="D32" s="3"/>
      <c r="E32" s="3"/>
      <c r="F32" s="3"/>
      <c r="G32" s="3"/>
      <c r="H32" s="3"/>
      <c r="I32" s="3"/>
      <c r="J32" s="3"/>
      <c r="K32" s="52"/>
      <c r="L32" s="53"/>
      <c r="M32" s="53"/>
      <c r="N32" s="53"/>
      <c r="O32" s="53"/>
    </row>
    <row r="33" spans="1:15" ht="15">
      <c r="A33" s="3"/>
      <c r="B33" s="3"/>
      <c r="C33" s="3"/>
      <c r="D33" s="3"/>
      <c r="E33" s="3"/>
      <c r="F33" s="3"/>
      <c r="G33" s="3"/>
      <c r="H33" s="3"/>
      <c r="I33" s="3"/>
      <c r="J33" s="3"/>
      <c r="K33" s="52"/>
      <c r="L33" s="53"/>
      <c r="M33" s="53"/>
      <c r="N33" s="53"/>
      <c r="O33" s="53"/>
    </row>
    <row r="34" spans="1:15" ht="15">
      <c r="A34" s="3"/>
      <c r="B34" s="3"/>
      <c r="C34" s="3"/>
      <c r="D34" s="3"/>
      <c r="E34" s="3"/>
      <c r="F34" s="3"/>
      <c r="G34" s="3"/>
      <c r="H34" s="3"/>
      <c r="I34" s="3"/>
      <c r="J34" s="3"/>
      <c r="K34" s="52"/>
      <c r="L34" s="53"/>
      <c r="M34" s="53"/>
      <c r="N34" s="53"/>
      <c r="O34" s="53"/>
    </row>
    <row r="35" spans="1:15" ht="15">
      <c r="A35" s="3"/>
      <c r="B35" s="3"/>
      <c r="C35" s="3"/>
      <c r="D35" s="3"/>
      <c r="E35" s="3"/>
      <c r="F35" s="3"/>
      <c r="G35" s="3"/>
      <c r="H35" s="3"/>
      <c r="I35" s="3"/>
      <c r="J35" s="3"/>
      <c r="K35" s="52"/>
      <c r="L35" s="53"/>
      <c r="M35" s="53"/>
      <c r="N35" s="53"/>
      <c r="O35" s="53"/>
    </row>
    <row r="36" spans="1:15" ht="15">
      <c r="A36" s="3"/>
      <c r="B36" s="3"/>
      <c r="C36" s="3"/>
      <c r="D36" s="3"/>
      <c r="E36" s="3"/>
      <c r="F36" s="3"/>
      <c r="G36" s="3"/>
      <c r="H36" s="3"/>
      <c r="I36" s="3"/>
      <c r="J36" s="3"/>
      <c r="K36" s="52"/>
    </row>
    <row r="37" spans="1:15" ht="15">
      <c r="A37" s="3"/>
      <c r="B37" s="3"/>
      <c r="C37" s="3"/>
      <c r="D37" s="3"/>
      <c r="E37" s="3"/>
      <c r="F37" s="3"/>
      <c r="G37" s="3"/>
      <c r="H37" s="3"/>
      <c r="I37" s="3"/>
      <c r="J37" s="3"/>
      <c r="K37" s="52"/>
    </row>
    <row r="38" spans="1:15" ht="15">
      <c r="A38" s="3"/>
      <c r="B38" s="3"/>
      <c r="C38" s="3"/>
      <c r="D38" s="3"/>
      <c r="E38" s="3"/>
      <c r="F38" s="3"/>
      <c r="G38" s="3"/>
      <c r="H38" s="3"/>
      <c r="I38" s="3"/>
      <c r="J38" s="3"/>
      <c r="K38" s="52"/>
    </row>
    <row r="39" spans="1:15" ht="15">
      <c r="A39" s="3"/>
      <c r="B39" s="3"/>
      <c r="C39" s="3"/>
      <c r="D39" s="3"/>
      <c r="E39" s="3"/>
      <c r="F39" s="3"/>
      <c r="G39" s="3"/>
      <c r="H39" s="3"/>
      <c r="I39" s="3"/>
      <c r="J39" s="3"/>
      <c r="K39" s="52"/>
    </row>
    <row r="40" spans="1:15" ht="15">
      <c r="A40" s="3"/>
      <c r="B40" s="3"/>
      <c r="C40" s="3"/>
      <c r="D40" s="3"/>
      <c r="E40" s="3"/>
      <c r="F40" s="3"/>
      <c r="G40" s="3"/>
      <c r="H40" s="3"/>
      <c r="I40" s="3"/>
      <c r="J40" s="3"/>
      <c r="K40" s="52"/>
    </row>
    <row r="41" spans="1:15" ht="15">
      <c r="A41" s="3"/>
      <c r="B41" s="3"/>
      <c r="C41" s="3"/>
      <c r="D41" s="3"/>
      <c r="E41" s="3"/>
      <c r="F41" s="3"/>
      <c r="G41" s="3"/>
      <c r="J41" s="3"/>
      <c r="K41" s="52"/>
    </row>
    <row r="42" spans="1:15" ht="15">
      <c r="A42" s="3"/>
      <c r="G42" s="3"/>
      <c r="J42" s="3"/>
    </row>
    <row r="43" spans="1:15" ht="15">
      <c r="A43" s="3"/>
      <c r="G43" s="3"/>
      <c r="J43" s="3"/>
    </row>
    <row r="44" spans="1:15" ht="15">
      <c r="A44" s="3"/>
      <c r="J44" s="3"/>
    </row>
    <row r="45" spans="1:15" ht="15">
      <c r="A45" s="3"/>
      <c r="J45" s="3"/>
    </row>
    <row r="46" spans="1:15" ht="15">
      <c r="A46" s="3"/>
      <c r="J46" s="3"/>
    </row>
    <row r="47" spans="1:15" ht="15">
      <c r="A47" s="3"/>
      <c r="J47" s="3"/>
    </row>
    <row r="48" spans="1:15" ht="15">
      <c r="A48" s="3"/>
      <c r="J48" s="3"/>
    </row>
    <row r="49" spans="1:10" ht="15">
      <c r="A49" s="3"/>
      <c r="J49" s="3"/>
    </row>
    <row r="50" spans="1:10" ht="15">
      <c r="A50" s="3"/>
      <c r="J50" s="3"/>
    </row>
    <row r="51" spans="1:10" ht="15">
      <c r="A51" s="3"/>
      <c r="J51" s="3"/>
    </row>
    <row r="52" spans="1:10" ht="15">
      <c r="A52" s="3"/>
      <c r="J52" s="3"/>
    </row>
    <row r="53" spans="1:10" ht="15">
      <c r="A53" s="3"/>
      <c r="J53" s="3"/>
    </row>
    <row r="54" spans="1:10">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68"/>
  <sheetViews>
    <sheetView zoomScale="40" zoomScaleNormal="40" workbookViewId="0">
      <selection activeCell="A3" sqref="A3:H3"/>
    </sheetView>
  </sheetViews>
  <sheetFormatPr defaultRowHeight="14.45"/>
  <cols>
    <col min="1" max="1" width="3.85546875" customWidth="1"/>
    <col min="2" max="2" width="43.42578125" customWidth="1"/>
    <col min="3" max="3" width="15.42578125" customWidth="1"/>
    <col min="4" max="5" width="14.5703125" customWidth="1"/>
    <col min="6" max="8" width="44.42578125" customWidth="1"/>
  </cols>
  <sheetData>
    <row r="1" spans="1:10" ht="21">
      <c r="A1" s="155"/>
      <c r="B1" s="209" t="str">
        <f>'Training Plan-Template'!D2</f>
        <v>Advanced Clinical Practitioner</v>
      </c>
      <c r="C1" s="209"/>
      <c r="D1" s="209"/>
      <c r="E1" s="209"/>
      <c r="F1" s="209"/>
      <c r="G1" s="209"/>
      <c r="H1" s="209"/>
      <c r="I1" s="155"/>
    </row>
    <row r="2" spans="1:10" ht="21">
      <c r="A2" s="155"/>
      <c r="B2" s="209" t="str">
        <f>'Training Plan-Template'!K6</f>
        <v>MSc Advanced Clinical Practice</v>
      </c>
      <c r="C2" s="209"/>
      <c r="D2" s="209"/>
      <c r="E2" s="209"/>
      <c r="F2" s="209"/>
      <c r="G2" s="209"/>
      <c r="H2" s="209"/>
      <c r="I2" s="155"/>
    </row>
    <row r="3" spans="1:10" ht="137.25" customHeight="1">
      <c r="A3" s="208"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208"/>
      <c r="C3" s="208"/>
      <c r="D3" s="208"/>
      <c r="E3" s="208"/>
      <c r="F3" s="208"/>
      <c r="G3" s="208"/>
      <c r="H3" s="208"/>
      <c r="I3" s="155"/>
    </row>
    <row r="4" spans="1:10" s="56" customFormat="1" ht="69" customHeight="1">
      <c r="A4" s="182"/>
      <c r="B4" s="207" t="s">
        <v>233</v>
      </c>
      <c r="C4" s="207"/>
      <c r="D4" s="207"/>
      <c r="E4" s="207"/>
      <c r="F4" s="207"/>
      <c r="G4" s="207"/>
      <c r="H4" s="207"/>
      <c r="I4" s="182"/>
      <c r="J4" s="55"/>
    </row>
    <row r="5" spans="1:10" ht="106.5" customHeight="1">
      <c r="A5" s="3"/>
      <c r="B5" s="3"/>
      <c r="C5" s="156" t="s">
        <v>234</v>
      </c>
      <c r="D5" s="157" t="s">
        <v>235</v>
      </c>
      <c r="E5" s="157" t="s">
        <v>48</v>
      </c>
      <c r="F5" s="157" t="s">
        <v>236</v>
      </c>
      <c r="G5" s="157" t="s">
        <v>237</v>
      </c>
      <c r="H5" s="158" t="s">
        <v>238</v>
      </c>
      <c r="I5" s="3"/>
      <c r="J5" s="3"/>
    </row>
    <row r="6" spans="1:10" ht="30" customHeight="1">
      <c r="A6" s="3"/>
      <c r="B6" s="210" t="str">
        <f>'Training Plan-Template'!B16</f>
        <v>Core Modules</v>
      </c>
      <c r="C6" s="211"/>
      <c r="D6" s="211"/>
      <c r="E6" s="211"/>
      <c r="F6" s="211"/>
      <c r="G6" s="211"/>
      <c r="H6" s="212"/>
      <c r="I6" s="3"/>
      <c r="J6" s="3"/>
    </row>
    <row r="7" spans="1:10" ht="107.25" customHeight="1">
      <c r="A7" s="3"/>
      <c r="B7" s="159" t="str">
        <f>'Training Plan-Template'!C18</f>
        <v>HDA Planning and Evaluating Service Improvement (DL)</v>
      </c>
      <c r="C7" s="160">
        <f>'Training Plan-Template'!F18</f>
        <v>0</v>
      </c>
      <c r="D7" s="160">
        <f>'Training Plan-Template'!H18</f>
        <v>0</v>
      </c>
      <c r="E7" s="160">
        <f>'Training Plan-Template'!D18</f>
        <v>30</v>
      </c>
      <c r="F7" s="161" t="str">
        <f>'Training Plan-Template'!U18</f>
        <v>Work with the apprentice to identify potential areas of service improvement within their clinical setting.</v>
      </c>
      <c r="G7" s="161" t="str">
        <f>'Training Plan-Template'!V18</f>
        <v>Provide a service improvement mentor to oversee the project and offer borrowable authority. Provide a letter of support / sponsorship from a representative of the clinical / practice governance committee.</v>
      </c>
      <c r="H7" s="162"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c r="A9" s="3"/>
      <c r="B9" s="163" t="str">
        <f>'Training Plan-Template'!C17</f>
        <v>HDA End Point Assessment</v>
      </c>
      <c r="C9" s="164">
        <f>'Training Plan-Template'!F17</f>
        <v>0</v>
      </c>
      <c r="D9" s="164">
        <f>'Training Plan-Template'!H17</f>
        <v>0</v>
      </c>
      <c r="E9" s="164">
        <f>'Training Plan-Template'!D18</f>
        <v>30</v>
      </c>
      <c r="F9" s="165" t="str">
        <f>'Training Plan-Template'!U17</f>
        <v>Support the apprentice to collate the evidence required for them to pass through the gateway.</v>
      </c>
      <c r="G9" s="165"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66" t="str">
        <f>'Training Plan-Template'!W17</f>
        <v>Support the ACP in maintaining or completing any remaining clinical competencies</v>
      </c>
      <c r="I9" s="3"/>
      <c r="J9" s="3"/>
    </row>
    <row r="10" spans="1:10" ht="30" customHeight="1">
      <c r="A10" s="3"/>
      <c r="B10" s="204" t="str">
        <f>'Training Plan-Template'!B20</f>
        <v>Elective Core Modules</v>
      </c>
      <c r="C10" s="205"/>
      <c r="D10" s="205"/>
      <c r="E10" s="205"/>
      <c r="F10" s="205"/>
      <c r="G10" s="205"/>
      <c r="H10" s="206"/>
      <c r="I10" s="3"/>
      <c r="J10" s="3"/>
    </row>
    <row r="11" spans="1:10" ht="60.75">
      <c r="A11" s="3"/>
      <c r="B11" s="159" t="str">
        <f>'Training Plan-Template'!C20</f>
        <v>HDA Non-Medical Prescribing (F2F or DL)</v>
      </c>
      <c r="C11" s="160">
        <f>'Training Plan-Template'!F20</f>
        <v>0</v>
      </c>
      <c r="D11" s="160">
        <f>'Training Plan-Template'!G20</f>
        <v>0</v>
      </c>
      <c r="E11" s="160">
        <f>'Training Plan-Template'!D20</f>
        <v>30</v>
      </c>
      <c r="F11" s="161" t="str">
        <f>'Training Plan-Template'!U20</f>
        <v>Support the apprentice to complete the 'preparing to prescribe' toolkit, to ensure they are ready to undertake the prescribing course and meet the regulatory eligibility criteria.</v>
      </c>
      <c r="G11" s="161" t="str">
        <f>'Training Plan-Template'!V20</f>
        <v xml:space="preserve">Support the apprentice to undertake their 90 hours of learning in practice in line with the RPS competency framework for all prescribers in a relevant training environment. </v>
      </c>
      <c r="H11" s="162" t="str">
        <f>'Training Plan-Template'!W20</f>
        <v>Support the apprentice in the prescribing role with post-qualification professional development learning opportunities.</v>
      </c>
      <c r="I11" s="3"/>
      <c r="J11" s="3"/>
    </row>
    <row r="12" spans="1:10" ht="60.75">
      <c r="A12" s="3"/>
      <c r="B12" s="60" t="str">
        <f>'Training Plan-Template'!C21</f>
        <v>HDA Pathophysiology and pharmacology for advanced management (F2F)</v>
      </c>
      <c r="C12" s="57">
        <f>'Training Plan-Template'!F21</f>
        <v>0</v>
      </c>
      <c r="D12" s="57">
        <f>'Training Plan-Template'!G21</f>
        <v>0</v>
      </c>
      <c r="E12" s="160">
        <f>'Training Plan-Template'!D21</f>
        <v>30</v>
      </c>
      <c r="F12" s="58" t="str">
        <f>'Training Plan-Template'!U21</f>
        <v>The employers to ensure apprentice have an overview of understanding on pharmacology and how the knowledge is related to their advanced clinical role.</v>
      </c>
      <c r="G12" s="58" t="str">
        <f>'Training Plan-Template'!V21</f>
        <v>Support the apprentice to attain the clinical competencies in practice hours. Allow apprentice to work according to their level of competence and demonstrate how they have met all the KSBs.</v>
      </c>
      <c r="H12" s="59" t="str">
        <f>'Training Plan-Template'!W21</f>
        <v>Help the apprentice in their next progress review to demonstrate how they integrate the new knowledge into their case reports that they could use in their EPA.</v>
      </c>
      <c r="I12" s="3"/>
      <c r="J12" s="3"/>
    </row>
    <row r="13" spans="1:10" ht="76.5">
      <c r="A13" s="3"/>
      <c r="B13" s="60" t="str">
        <f>'Training Plan-Template'!C22</f>
        <v>HDA Advanced Physical Assessment and Consultation skills (F2F)</v>
      </c>
      <c r="C13" s="57">
        <f>'Training Plan-Template'!F22</f>
        <v>0</v>
      </c>
      <c r="D13" s="57">
        <f>'Training Plan-Template'!G22</f>
        <v>0</v>
      </c>
      <c r="E13" s="160">
        <f>'Training Plan-Template'!D22</f>
        <v>30</v>
      </c>
      <c r="F13" s="58" t="str">
        <f>'Training Plan-Template'!U22</f>
        <v>Support the apprentice to complete the pre-reading handbook around anatomy and physiology</v>
      </c>
      <c r="G13" s="58" t="str">
        <f>'Training Plan-Template'!V22</f>
        <v>Provide opportunities and support to the apprentice to apply theory to practice by way of placements or direct observational supervision of physical examination and consultation skills. Provide feedback on observed practice</v>
      </c>
      <c r="H13" s="59" t="str">
        <f>'Training Plan-Template'!W22</f>
        <v>Help the apprentice in their next progress review to demonstrate how they integrate the new knowledge into their case reports that they could use in their EPA.</v>
      </c>
      <c r="I13" s="3"/>
      <c r="J13" s="3"/>
    </row>
    <row r="14" spans="1:10" ht="45.75">
      <c r="A14" s="3"/>
      <c r="B14" s="60" t="str">
        <f>'Training Plan-Template'!C23</f>
        <v>HDA Musculoskeletal management of the upper quadrant (F2F)</v>
      </c>
      <c r="C14" s="57">
        <f>'Training Plan-Template'!F23</f>
        <v>0</v>
      </c>
      <c r="D14" s="57">
        <f>'Training Plan-Template'!G23</f>
        <v>0</v>
      </c>
      <c r="E14" s="160">
        <f>'Training Plan-Template'!D23</f>
        <v>30</v>
      </c>
      <c r="F14" s="58" t="str">
        <f>'Training Plan-Template'!U23</f>
        <v>Support the apprentice to complete the pre-module preparation</v>
      </c>
      <c r="G14" s="58" t="str">
        <f>'Training Plan-Template'!V23</f>
        <v>Provide opportunities and support to the apprentice to apply theory to practice by identifying and facilitating learning in this area</v>
      </c>
      <c r="H14" s="59" t="str">
        <f>'Training Plan-Template'!W23</f>
        <v>Help the apprentice use and refine their newly acquired skills and knowledge into practice using a reflective cycle and critical thinking</v>
      </c>
      <c r="I14" s="3"/>
      <c r="J14" s="3"/>
    </row>
    <row r="15" spans="1:10" ht="45.75">
      <c r="A15" s="3"/>
      <c r="B15" s="60" t="str">
        <f>'Training Plan-Template'!C24</f>
        <v>HDA Musculoskeletal management of the lower quadrant (F2F)</v>
      </c>
      <c r="C15" s="57">
        <f>'Training Plan-Template'!F24</f>
        <v>0</v>
      </c>
      <c r="D15" s="57">
        <f>'Training Plan-Template'!G24</f>
        <v>0</v>
      </c>
      <c r="E15" s="160">
        <f>'Training Plan-Template'!D24</f>
        <v>30</v>
      </c>
      <c r="F15" s="58" t="str">
        <f>'Training Plan-Template'!U24</f>
        <v>Support the apprentice to complete the pre-module preparation</v>
      </c>
      <c r="G15" s="58" t="str">
        <f>'Training Plan-Template'!V24</f>
        <v>Provide opportunities and support to the apprentice to apply theory to practice by identifying and facilitating learning in this area</v>
      </c>
      <c r="H15" s="59" t="str">
        <f>'Training Plan-Template'!W24</f>
        <v>Help the apprentice use and refine their newly acquired skills and knowledge into practice using a reflective cycle and critical thinking</v>
      </c>
      <c r="I15" s="3"/>
      <c r="J15" s="3"/>
    </row>
    <row r="16" spans="1:10" ht="45.75">
      <c r="A16" s="3"/>
      <c r="B16" s="60" t="str">
        <f>'Training Plan-Template'!C25</f>
        <v>HDA Reasoning and management for advanced musculoskeletal clinical practice (F2F)</v>
      </c>
      <c r="C16" s="57">
        <f>'Training Plan-Template'!F25</f>
        <v>0</v>
      </c>
      <c r="D16" s="57">
        <f>'Training Plan-Template'!G25</f>
        <v>0</v>
      </c>
      <c r="E16" s="160">
        <f>'Training Plan-Template'!D25</f>
        <v>30</v>
      </c>
      <c r="F16" s="58" t="str">
        <f>'Training Plan-Template'!U25</f>
        <v>Support the apprentice to complete the pre-module preparation</v>
      </c>
      <c r="G16" s="58" t="str">
        <f>'Training Plan-Template'!V25</f>
        <v>Provide opportunities and support to the apprentice to apply theory to practice by identifying and facilitating learning in this area</v>
      </c>
      <c r="H16" s="59" t="str">
        <f>'Training Plan-Template'!W25</f>
        <v>Help the apprentice use and refine their newly acquired skills and knowledge into practice using a reflective cycle and critical thinking</v>
      </c>
      <c r="I16" s="3"/>
      <c r="J16" s="3"/>
    </row>
    <row r="17" spans="1:10" ht="305.25">
      <c r="A17" s="3"/>
      <c r="B17" s="60" t="str">
        <f>'Training Plan-Template'!C26</f>
        <v>HDA Advanced Chest image reporting (DL)</v>
      </c>
      <c r="C17" s="57">
        <f>'Training Plan-Template'!F26</f>
        <v>0</v>
      </c>
      <c r="D17" s="57">
        <f>'Training Plan-Template'!G26</f>
        <v>0</v>
      </c>
      <c r="E17" s="160">
        <f>'Training Plan-Template'!D26</f>
        <v>30</v>
      </c>
      <c r="F17" s="58" t="str">
        <f>'Training Plan-Template'!U26</f>
        <v>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v>
      </c>
      <c r="G17" s="58" t="str">
        <f>'Training Plan-Template'!V26</f>
        <v>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v>
      </c>
      <c r="H17" s="59" t="str">
        <f>'Training Plan-Template'!W26</f>
        <v>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v>
      </c>
      <c r="I17" s="3"/>
      <c r="J17" s="3"/>
    </row>
    <row r="18" spans="1:10" ht="305.25">
      <c r="A18" s="3"/>
      <c r="B18" s="60" t="str">
        <f>'Training Plan-Template'!C27</f>
        <v>HDA Advanced MSK image reporting (DL)</v>
      </c>
      <c r="C18" s="57">
        <f>'Training Plan-Template'!F27</f>
        <v>0</v>
      </c>
      <c r="D18" s="57">
        <f>'Training Plan-Template'!G27</f>
        <v>0</v>
      </c>
      <c r="E18" s="160">
        <f>'Training Plan-Template'!D27</f>
        <v>30</v>
      </c>
      <c r="F18" s="58" t="str">
        <f>'Training Plan-Template'!U27</f>
        <v>To enable apprentices to spend time with medical and imaging specialist teams in modalities that image emergency scenarios related to protectional radiography of the MSK system . To support apprentices to critically analyse and recognise normal and abnormal appearances of the MSK system on protectional Radiography.</v>
      </c>
      <c r="G18" s="58" t="str">
        <f>'Training Plan-Template'!V27</f>
        <v>To provide a named mentor to support and review the written reports for the HDA ACP Apprentice. To support apprentices with opportunities to engage in MDTs and spend time with Radiologists and Reporting Radiographers to allow critical evaluation of imaging of emergency pathologies and trauma. To enable the apprentice to gain sufficient opportunity to complete their formative reports and sit the summative tests and summative task preparation to develop the capabilities to formulate formal MSK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v>
      </c>
      <c r="H18" s="59" t="str">
        <f>'Training Plan-Template'!W27</f>
        <v>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MSK image interpretation including audit and CPD</v>
      </c>
      <c r="I18" s="3"/>
      <c r="J18" s="3"/>
    </row>
    <row r="19" spans="1:10" ht="305.25">
      <c r="A19" s="3"/>
      <c r="B19" s="60" t="str">
        <f>'Training Plan-Template'!C28</f>
        <v>HDA Advanced CT Head image reporting (DL)</v>
      </c>
      <c r="C19" s="57">
        <f>'Training Plan-Template'!F28</f>
        <v>0</v>
      </c>
      <c r="D19" s="57">
        <f>'Training Plan-Template'!G28</f>
        <v>0</v>
      </c>
      <c r="E19" s="160">
        <f>'Training Plan-Template'!D28</f>
        <v>30</v>
      </c>
      <c r="F19" s="58" t="str">
        <f>'Training Plan-Template'!U28</f>
        <v>To enable apprentices to spend time with medical and imaging specialist teams in modalities that image emergency scenarios related to emergency CT imaging of the head . To support apprentices to critically analyse and recognise normal and abnormal appearances the brain on a CT head.</v>
      </c>
      <c r="G19" s="58" t="str">
        <f>'Training Plan-Template'!V28</f>
        <v>To provide a named mentor to support and review the written reports for the HDA ACP Apprentice.  To support apprentinces with opportunites to engage in MDTs and spend time with Radiologists and Reporting Radiographers to allow critical evaluation of imaging of emergency pathologies and trauma. To enable the apprentice to gain sufficient opportunity to complete their formative reports and sit the summative tests and summative task preparation to develop the capabilities to formulatea formal CT Head report with   differential diagnosis with a focus on timely escallation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sceanrio, to form the basis of the essay that evidences the 4 pillars.</v>
      </c>
      <c r="H19" s="59" t="str">
        <f>'Training Plan-Template'!W28</f>
        <v>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CT head image interpretation</v>
      </c>
      <c r="I19" s="3"/>
      <c r="J19" s="3"/>
    </row>
    <row r="20" spans="1:10" ht="229.5">
      <c r="A20" s="3"/>
      <c r="B20" s="60" t="str">
        <f>'Training Plan-Template'!C29</f>
        <v>HDA Awareness of Error (DL)</v>
      </c>
      <c r="C20" s="57">
        <f>'Training Plan-Template'!F29</f>
        <v>0</v>
      </c>
      <c r="D20" s="57">
        <f>'Training Plan-Template'!G29</f>
        <v>0</v>
      </c>
      <c r="E20" s="160">
        <f>'Training Plan-Template'!D29</f>
        <v>15</v>
      </c>
      <c r="F20" s="58" t="str">
        <f>'Training Plan-Template'!U29</f>
        <v xml:space="preserve">Provide opportunities to spend time in a variety of Radiological areas and modalities and judiciously manage opportunities for error in diagnostic imaging and related procedures to inform diagnosis.  To allow the apprentice to gain insight into the impact of error to the patients the service and the individual.  </v>
      </c>
      <c r="G20" s="58" t="str">
        <f>'Training Plan-Template'!V29</f>
        <v>Provide opportunities to judiciously manage opportunities for error in diagnostic imaging and related procedures to inform a diagnosis, in a range of imaging modalities.  Critically evaluate the implications of error in diagnostic imaging
critically discuss these errors that may arise, with respect to an area of diagnostic imaging related to their own practice, and evaluate methods to reduce the risk of such errors.  To provide encouragement and empower the apprentice to investigate the potential causes and escallate as necessary.  Give the apprentice sufficient opportunity to complete the formative and summative tasks within the module and to evidence the KSBs</v>
      </c>
      <c r="H20" s="59" t="str">
        <f>'Training Plan-Template'!W29</f>
        <v>Continue to provide CPD opportunities to develop greater insight into the topic and continue to evidence 4 pillars within their portfolios towards the Capstone. Continue to provide opportunities to evaluate services and procedures within imaging to establish methods to reduce error and allow opportunities for impact of their findings with the intension of continued, measurable service improvement</v>
      </c>
      <c r="I20" s="3"/>
      <c r="J20" s="3"/>
    </row>
    <row r="21" spans="1:10" ht="60.75">
      <c r="A21" s="3"/>
      <c r="B21" s="60" t="str">
        <f>'Training Plan-Template'!C30</f>
        <v>HDA Pharmacist Independent Prescribing (F2F)</v>
      </c>
      <c r="C21" s="57">
        <f>'Training Plan-Template'!F30</f>
        <v>0</v>
      </c>
      <c r="D21" s="57">
        <f>'Training Plan-Template'!G30</f>
        <v>0</v>
      </c>
      <c r="E21" s="160">
        <f>'Training Plan-Template'!D30</f>
        <v>30</v>
      </c>
      <c r="F21" s="58" t="str">
        <f>'Training Plan-Template'!U30</f>
        <v>Support the apprentice to complete the 'preparing to prescribe' toolkit, to ensure they are ready to undertake the prescribing course and meet the regulatory eligibility criteria.</v>
      </c>
      <c r="G21" s="58" t="str">
        <f>'Training Plan-Template'!V30</f>
        <v xml:space="preserve">Support the apprentice to undertake their 90 hours of learning in practice in line with the RPS competency framework for all prescribers in a relevant training environment. </v>
      </c>
      <c r="H21" s="59" t="str">
        <f>'Training Plan-Template'!W30</f>
        <v>Support the apprentice in the prescribing role with post-qualification professional development learning opportunities.</v>
      </c>
      <c r="I21" s="3"/>
      <c r="J21" s="3"/>
    </row>
    <row r="22" spans="1:10" ht="60.75">
      <c r="A22" s="3"/>
      <c r="B22" s="60" t="str">
        <f>'Training Plan-Template'!C31</f>
        <v>HDA Expert practice for extended roles (DL)</v>
      </c>
      <c r="C22" s="57">
        <f>'Training Plan-Template'!F31</f>
        <v>0</v>
      </c>
      <c r="D22" s="57">
        <f>'Training Plan-Template'!G31</f>
        <v>0</v>
      </c>
      <c r="E22" s="160">
        <f>'Training Plan-Template'!D31</f>
        <v>30</v>
      </c>
      <c r="F22" s="58" t="str">
        <f>'Training Plan-Template'!U31</f>
        <v>Provide a suitable clinical supervisor and learning opportunities within their specific scope of practice</v>
      </c>
      <c r="G22" s="58" t="str">
        <f>'Training Plan-Template'!V31</f>
        <v>Provide encouragement and constructive feedback on development. Ensure a proactive learning environment which supports development.</v>
      </c>
      <c r="H22" s="59" t="str">
        <f>'Training Plan-Template'!W31</f>
        <v>Ensure continued support via clinical supervision within this defined scope of practice</v>
      </c>
      <c r="I22" s="3"/>
      <c r="J22" s="3"/>
    </row>
    <row r="23" spans="1:10" ht="45.75">
      <c r="A23" s="3"/>
      <c r="B23" s="60" t="str">
        <f>'Training Plan-Template'!C32</f>
        <v>HDA Advancing Specialist Practice (DL)</v>
      </c>
      <c r="C23" s="57">
        <f>'Training Plan-Template'!F32</f>
        <v>0</v>
      </c>
      <c r="D23" s="57">
        <f>'Training Plan-Template'!G32</f>
        <v>0</v>
      </c>
      <c r="E23" s="160">
        <f>'Training Plan-Template'!D32</f>
        <v>30</v>
      </c>
      <c r="F23" s="58" t="str">
        <f>'Training Plan-Template'!U32</f>
        <v>Assess the opportunity to consider the apprentices role against the four pillars with an appropriate job plan.</v>
      </c>
      <c r="G23" s="58" t="str">
        <f>'Training Plan-Template'!V32</f>
        <v>Access to support to apply learning into practice</v>
      </c>
      <c r="H23" s="59" t="str">
        <f>'Training Plan-Template'!W32</f>
        <v>Continuously access to practice to allow all four pillars of practice to be met.</v>
      </c>
      <c r="I23" s="3"/>
      <c r="J23" s="3"/>
    </row>
    <row r="24" spans="1:10" ht="45.75">
      <c r="A24" s="3"/>
      <c r="B24" s="167" t="str">
        <f>'Training Plan-Template'!C33</f>
        <v>HDA Contemporary Issues in Advaced Practice (DL or F2F)</v>
      </c>
      <c r="C24" s="164">
        <f>'Training Plan-Template'!F33</f>
        <v>0</v>
      </c>
      <c r="D24" s="164">
        <f>'Training Plan-Template'!G33</f>
        <v>0</v>
      </c>
      <c r="E24" s="160">
        <f>'Training Plan-Template'!D33</f>
        <v>15</v>
      </c>
      <c r="F24" s="165" t="str">
        <f>'Training Plan-Template'!U33</f>
        <v>To equip students with the opportunity to discuss current socio/economic/political  issues surrounding advanced practice</v>
      </c>
      <c r="G24" s="165" t="str">
        <f>'Training Plan-Template'!V33</f>
        <v>To enable and nurture critical discussion in respect to own clinical practice within the framework of recognised analytical models</v>
      </c>
      <c r="H24" s="166" t="str">
        <f>'Training Plan-Template'!W33</f>
        <v>Maintain an environment enabling students to promote freedom of reasoned expression and critical thinking</v>
      </c>
      <c r="I24" s="3"/>
      <c r="J24" s="3"/>
    </row>
    <row r="25" spans="1:10" ht="30" customHeight="1">
      <c r="A25" s="3"/>
      <c r="B25" s="204" t="str">
        <f>'Training Plan-Template'!B35</f>
        <v>Elective Modules</v>
      </c>
      <c r="C25" s="205"/>
      <c r="D25" s="205"/>
      <c r="E25" s="205"/>
      <c r="F25" s="205"/>
      <c r="G25" s="205"/>
      <c r="H25" s="206"/>
      <c r="I25" s="3"/>
      <c r="J25" s="3"/>
    </row>
    <row r="26" spans="1:10" ht="53.45" customHeight="1">
      <c r="A26" s="3"/>
      <c r="B26" s="159" t="str">
        <f>'Training Plan-Template'!C35</f>
        <v>HDA Image Guided Radiotherapy (DL)</v>
      </c>
      <c r="C26" s="160">
        <f>'Training Plan-Template'!E35</f>
        <v>0</v>
      </c>
      <c r="D26" s="160">
        <f>'Training Plan-Template'!G35</f>
        <v>0</v>
      </c>
      <c r="E26" s="160">
        <f>'Training Plan-Template'!D35</f>
        <v>30</v>
      </c>
      <c r="F26" s="161" t="str">
        <f>'Training Plan-Template'!U35</f>
        <v>Access to relevant learning opportunities to enhance awareness</v>
      </c>
      <c r="G26" s="161" t="str">
        <f>'Training Plan-Template'!V35</f>
        <v>Access to relevant learning opportunities to apply academic learning into practice</v>
      </c>
      <c r="H26" s="162" t="str">
        <f>'Training Plan-Template'!W35</f>
        <v>Access to relevant learning opportunities to enable further analysis and development of knowledge and skills.</v>
      </c>
      <c r="I26" s="3"/>
      <c r="J26" s="3"/>
    </row>
    <row r="27" spans="1:10" ht="53.45" customHeight="1">
      <c r="A27" s="3"/>
      <c r="B27" s="159" t="str">
        <f>'Training Plan-Template'!C36</f>
        <v>HDA Injection therapy for joints and soft tissue (F2F)</v>
      </c>
      <c r="C27" s="160">
        <f>'Training Plan-Template'!E36</f>
        <v>0</v>
      </c>
      <c r="D27" s="160">
        <f>'Training Plan-Template'!G36</f>
        <v>0</v>
      </c>
      <c r="E27" s="160">
        <f>'Training Plan-Template'!D36</f>
        <v>15</v>
      </c>
      <c r="F27" s="161" t="str">
        <f>'Training Plan-Template'!U36</f>
        <v>Support the apprentice to complete the pre-module preparation</v>
      </c>
      <c r="G27" s="161" t="str">
        <f>'Training Plan-Template'!V36</f>
        <v>Provide opportunities and support to the apprentice to apply theory to practice by identifying and facilitating learning in this area</v>
      </c>
      <c r="H27" s="162" t="str">
        <f>'Training Plan-Template'!W36</f>
        <v>Help the apprentice use and refine their newly acquired skills and knowledge into practice using a reflective cycle and critical thinking</v>
      </c>
      <c r="I27" s="3"/>
      <c r="J27" s="3"/>
    </row>
    <row r="28" spans="1:10" ht="53.45" customHeight="1">
      <c r="A28" s="3"/>
      <c r="B28" s="159" t="str">
        <f>'Training Plan-Template'!C37</f>
        <v>HDA Therapeutic management of neuromuscular skeletal pain (DL and F2F)</v>
      </c>
      <c r="C28" s="160">
        <f>'Training Plan-Template'!E37</f>
        <v>0</v>
      </c>
      <c r="D28" s="160">
        <f>'Training Plan-Template'!G37</f>
        <v>0</v>
      </c>
      <c r="E28" s="160">
        <f>'Training Plan-Template'!D37</f>
        <v>15</v>
      </c>
      <c r="F28" s="161" t="str">
        <f>'Training Plan-Template'!U37</f>
        <v>Support the apprentice to complete the pre-module preparation</v>
      </c>
      <c r="G28" s="161" t="str">
        <f>'Training Plan-Template'!V37</f>
        <v>Provide opportunities and support to the apprentice to apply theory to practice by identifying and facilitating learning in this area</v>
      </c>
      <c r="H28" s="162" t="str">
        <f>'Training Plan-Template'!W37</f>
        <v>Help the apprentice use and refine their newly acquired skills and knowledge into practice using a reflective cycle and critical thinking</v>
      </c>
      <c r="I28" s="3"/>
      <c r="J28" s="3"/>
    </row>
    <row r="29" spans="1:10" ht="53.45" customHeight="1">
      <c r="A29" s="3"/>
      <c r="B29" s="159" t="str">
        <f>'Training Plan-Template'!C38</f>
        <v>HDA Addressing priorities in prostate cancer care (DL)</v>
      </c>
      <c r="C29" s="160">
        <f>'Training Plan-Template'!E38</f>
        <v>0</v>
      </c>
      <c r="D29" s="160">
        <f>'Training Plan-Template'!G38</f>
        <v>0</v>
      </c>
      <c r="E29" s="160">
        <f>'Training Plan-Template'!D38</f>
        <v>15</v>
      </c>
      <c r="F29" s="161" t="str">
        <f>'Training Plan-Template'!U38</f>
        <v>Access to relevant learning opportunities to enhance awareness</v>
      </c>
      <c r="G29" s="161" t="str">
        <f>'Training Plan-Template'!V38</f>
        <v>Access to relevant learning opportunities to apply academic learning into practice</v>
      </c>
      <c r="H29" s="162" t="str">
        <f>'Training Plan-Template'!W38</f>
        <v>Access to relevant learning opportunities to enable further analysis and development of knowledge and skills.</v>
      </c>
      <c r="I29" s="3"/>
      <c r="J29" s="3"/>
    </row>
    <row r="30" spans="1:10" ht="53.45" customHeight="1">
      <c r="A30" s="3"/>
      <c r="B30" s="159" t="str">
        <f>'Training Plan-Template'!C39</f>
        <v>HDA Head and neck cancer (DL)</v>
      </c>
      <c r="C30" s="160">
        <f>'Training Plan-Template'!E39</f>
        <v>0</v>
      </c>
      <c r="D30" s="160">
        <f>'Training Plan-Template'!G39</f>
        <v>0</v>
      </c>
      <c r="E30" s="160">
        <f>'Training Plan-Template'!D39</f>
        <v>15</v>
      </c>
      <c r="F30" s="161" t="str">
        <f>'Training Plan-Template'!U39</f>
        <v>Access to relevant learning opportunities to enhance awareness</v>
      </c>
      <c r="G30" s="161" t="str">
        <f>'Training Plan-Template'!V39</f>
        <v>Access to relevant learning opportunities to apply academic learning into practice</v>
      </c>
      <c r="H30" s="162" t="str">
        <f>'Training Plan-Template'!W39</f>
        <v>Access to relevant learning opportunities to enable further analysis and development of knowledge and skills.</v>
      </c>
      <c r="I30" s="3"/>
      <c r="J30" s="3"/>
    </row>
    <row r="31" spans="1:10" ht="53.45" customHeight="1">
      <c r="A31" s="3"/>
      <c r="B31" s="159" t="str">
        <f>'Training Plan-Template'!C40</f>
        <v>HDA Breast cancer radiotherapy (DL)</v>
      </c>
      <c r="C31" s="160">
        <f>'Training Plan-Template'!E40</f>
        <v>0</v>
      </c>
      <c r="D31" s="160">
        <f>'Training Plan-Template'!G40</f>
        <v>0</v>
      </c>
      <c r="E31" s="160">
        <f>'Training Plan-Template'!D40</f>
        <v>15</v>
      </c>
      <c r="F31" s="161" t="str">
        <f>'Training Plan-Template'!U40</f>
        <v>Access to relevant learning opportunities to enhance awareness</v>
      </c>
      <c r="G31" s="161" t="str">
        <f>'Training Plan-Template'!V40</f>
        <v>Access to relevant learning opportunities to apply academic learning into practice</v>
      </c>
      <c r="H31" s="162" t="str">
        <f>'Training Plan-Template'!W40</f>
        <v>Access to relevant learning opportunities to enable further analysis and development of knowledge and skills.</v>
      </c>
      <c r="I31" s="3"/>
      <c r="J31" s="3"/>
    </row>
    <row r="32" spans="1:10" ht="53.45" customHeight="1">
      <c r="A32" s="3"/>
      <c r="B32" s="159" t="str">
        <f>'Training Plan-Template'!C41</f>
        <v>HDA Psychology of cancer care (DL)</v>
      </c>
      <c r="C32" s="160">
        <f>'Training Plan-Template'!E41</f>
        <v>0</v>
      </c>
      <c r="D32" s="160">
        <f>'Training Plan-Template'!G41</f>
        <v>0</v>
      </c>
      <c r="E32" s="160">
        <f>'Training Plan-Template'!D41</f>
        <v>30</v>
      </c>
      <c r="F32" s="161" t="str">
        <f>'Training Plan-Template'!U41</f>
        <v>Access to relevant learning opportunities to enhance awareness</v>
      </c>
      <c r="G32" s="161" t="str">
        <f>'Training Plan-Template'!V41</f>
        <v>Access to relevant learning opportunities to apply academic learning into practice</v>
      </c>
      <c r="H32" s="162" t="str">
        <f>'Training Plan-Template'!W41</f>
        <v>Access to relevant learning opportunities to enable further analysis and development of knowledge and skills.</v>
      </c>
      <c r="I32" s="3"/>
      <c r="J32" s="3"/>
    </row>
    <row r="33" spans="1:10" ht="60.75">
      <c r="A33" s="3"/>
      <c r="B33" s="159" t="str">
        <f>'Training Plan-Template'!C42</f>
        <v>HDA Non-Medical prescribing (F2F)</v>
      </c>
      <c r="C33" s="160">
        <f>'Training Plan-Template'!E42</f>
        <v>0</v>
      </c>
      <c r="D33" s="160">
        <f>'Training Plan-Template'!G42</f>
        <v>0</v>
      </c>
      <c r="E33" s="160">
        <f>'Training Plan-Template'!D42</f>
        <v>30</v>
      </c>
      <c r="F33" s="161" t="str">
        <f>'Training Plan-Template'!U42</f>
        <v>Support the apprentice to complete the 'preparing to prescribe' toolkit, to ensure they are ready to undertake the prescribing course and meet the regulatory eligibility criteria.</v>
      </c>
      <c r="G33" s="161" t="str">
        <f>'Training Plan-Template'!V42</f>
        <v xml:space="preserve">Support the apprentice to undertake their 90 hours of learning in practice in line with the RPS competency framework for all prescribers in a relevant training environment. </v>
      </c>
      <c r="H33" s="162" t="str">
        <f>'Training Plan-Template'!W42</f>
        <v>Support the apprentice in the prescribing role with post-qualification professional development learning opportunities.</v>
      </c>
      <c r="I33" s="3"/>
      <c r="J33" s="3"/>
    </row>
    <row r="34" spans="1:10" ht="53.45" customHeight="1">
      <c r="A34" s="3"/>
      <c r="B34" s="159" t="str">
        <f>'Training Plan-Template'!C43</f>
        <v>HDA Information giving and informed consent (DL)</v>
      </c>
      <c r="C34" s="160">
        <f>'Training Plan-Template'!E43</f>
        <v>0</v>
      </c>
      <c r="D34" s="160">
        <f>'Training Plan-Template'!G43</f>
        <v>0</v>
      </c>
      <c r="E34" s="160">
        <f>'Training Plan-Template'!D43</f>
        <v>30</v>
      </c>
      <c r="F34" s="161" t="str">
        <f>'Training Plan-Template'!U43</f>
        <v>Access to relevant learning opportunites to enhance awareness</v>
      </c>
      <c r="G34" s="161" t="str">
        <f>'Training Plan-Template'!V43</f>
        <v>Access to relevant learning opportunities to apply academic learning into practice</v>
      </c>
      <c r="H34" s="162" t="str">
        <f>'Training Plan-Template'!W43</f>
        <v>Access to relevant learning opportunities to enable further analysis and development of knowledge and skills.</v>
      </c>
      <c r="I34" s="3"/>
      <c r="J34" s="3"/>
    </row>
    <row r="35" spans="1:10" ht="72" customHeight="1">
      <c r="A35" s="3"/>
      <c r="B35" s="159" t="str">
        <f>'Training Plan-Template'!C44</f>
        <v>HDA Minor Illness Management (F2F)</v>
      </c>
      <c r="C35" s="160">
        <f>'Training Plan-Template'!E44</f>
        <v>0</v>
      </c>
      <c r="D35" s="160">
        <f>'Training Plan-Template'!G44</f>
        <v>0</v>
      </c>
      <c r="E35" s="160">
        <f>'Training Plan-Template'!D44</f>
        <v>30</v>
      </c>
      <c r="F35" s="161" t="str">
        <f>'Training Plan-Template'!U44</f>
        <v>Offer and support apprentices to develop physical assessment skills in relation to minor illness. Support them to understand that pathophysiology of minor illness.</v>
      </c>
      <c r="G35" s="161" t="str">
        <f>'Training Plan-Template'!V44</f>
        <v>Initially provide opportunities for delivering joint consultations with patients presenting with minor illnesses. Allow more independent practice as competence develops.</v>
      </c>
      <c r="H35" s="162" t="str">
        <f>'Training Plan-Template'!W44</f>
        <v>Help the apprentice in their next progress review to demonstrate how they work on case reports that they could use in their EPA.</v>
      </c>
      <c r="I35" s="3"/>
      <c r="J35" s="3"/>
    </row>
    <row r="36" spans="1:10" ht="66.75" customHeight="1">
      <c r="A36" s="3"/>
      <c r="B36" s="159" t="str">
        <f>'Training Plan-Template'!C45</f>
        <v>HDA Minor Injury Management (F2F)</v>
      </c>
      <c r="C36" s="160">
        <f>'Training Plan-Template'!E45</f>
        <v>0</v>
      </c>
      <c r="D36" s="160">
        <f>'Training Plan-Template'!G45</f>
        <v>0</v>
      </c>
      <c r="E36" s="160">
        <f>'Training Plan-Template'!D45</f>
        <v>30</v>
      </c>
      <c r="F36" s="161" t="str">
        <f>'Training Plan-Template'!U45</f>
        <v>The employers to ensure apprentice have an up-to-date knowledge and understanding of the anatomy and Physiology relating to Minor injury presentations</v>
      </c>
      <c r="G36" s="161" t="str">
        <f>'Training Plan-Template'!V45</f>
        <v>Supporting the apprentice to attain the clinical competencies and practice hours related to the KSB's and assessments for this module</v>
      </c>
      <c r="H36" s="162" t="str">
        <f>'Training Plan-Template'!W45</f>
        <v xml:space="preserve">To continue to support the apprentice to ensure continued competence </v>
      </c>
      <c r="I36" s="3"/>
      <c r="J36" s="3"/>
    </row>
    <row r="37" spans="1:10" ht="78" customHeight="1">
      <c r="A37" s="3"/>
      <c r="B37" s="159" t="str">
        <f>'Training Plan-Template'!C46</f>
        <v>HDA Management of Long terms conditions (F2F)</v>
      </c>
      <c r="C37" s="160">
        <f>'Training Plan-Template'!E46</f>
        <v>0</v>
      </c>
      <c r="D37" s="160">
        <f>'Training Plan-Template'!G46</f>
        <v>0</v>
      </c>
      <c r="E37" s="160">
        <f>'Training Plan-Template'!D46</f>
        <v>30</v>
      </c>
      <c r="F37" s="161" t="str">
        <f>'Training Plan-Template'!U46</f>
        <v>Offer and support apprentices to develop the physical assessment skills in relation to long terms conditions. Support them to understand the pathophysiology of long terms conditions</v>
      </c>
      <c r="G37" s="161" t="str">
        <f>'Training Plan-Template'!V46</f>
        <v>Initially provide opportunities for delivering joint consultations with patients presenting with long term conditions. Allow more independent practice as competence develops.</v>
      </c>
      <c r="H37" s="162" t="str">
        <f>'Training Plan-Template'!W46</f>
        <v>Help the apprentice in their next progress review to demonstrate how they work on case reports that they could use in their EPA.</v>
      </c>
      <c r="I37" s="3"/>
      <c r="J37" s="3"/>
    </row>
    <row r="38" spans="1:10" ht="53.45" customHeight="1">
      <c r="A38" s="3"/>
      <c r="B38" s="159" t="str">
        <f>'Training Plan-Template'!C47</f>
        <v>HDA Core principles of paediatrics in primary care and the acute sector (F2F)</v>
      </c>
      <c r="C38" s="160">
        <f>'Training Plan-Template'!E47</f>
        <v>0</v>
      </c>
      <c r="D38" s="160">
        <f>'Training Plan-Template'!G47</f>
        <v>0</v>
      </c>
      <c r="E38" s="160">
        <f>'Training Plan-Template'!D47</f>
        <v>30</v>
      </c>
      <c r="F38" s="161" t="str">
        <f>'Training Plan-Template'!U47</f>
        <v>Access to relevant learning opportunities to enhance awareness</v>
      </c>
      <c r="G38" s="161" t="str">
        <f>'Training Plan-Template'!V47</f>
        <v>Access to relevant learning opportunities to apply academic learning into practice</v>
      </c>
      <c r="H38" s="162" t="str">
        <f>'Training Plan-Template'!W47</f>
        <v>Access to relevant learning opportunities to enable further analysis and development of knowledge and skills.</v>
      </c>
      <c r="I38" s="3"/>
      <c r="J38" s="3"/>
    </row>
    <row r="39" spans="1:10" ht="53.45" customHeight="1">
      <c r="A39" s="3"/>
      <c r="B39" s="159" t="str">
        <f>'Training Plan-Template'!C48</f>
        <v>HDA Contemporary Radiotherapy Planning Practice (DL)</v>
      </c>
      <c r="C39" s="160">
        <f>'Training Plan-Template'!E48</f>
        <v>0</v>
      </c>
      <c r="D39" s="160">
        <f>'Training Plan-Template'!G48</f>
        <v>0</v>
      </c>
      <c r="E39" s="160">
        <f>'Training Plan-Template'!D48</f>
        <v>30</v>
      </c>
      <c r="F39" s="161" t="str">
        <f>'Training Plan-Template'!U48</f>
        <v>Access to relevant learning opportunities to enhance awareness</v>
      </c>
      <c r="G39" s="161" t="str">
        <f>'Training Plan-Template'!V48</f>
        <v>Access to relevant learning opportunities to apply academic learning into practice</v>
      </c>
      <c r="H39" s="162" t="str">
        <f>'Training Plan-Template'!W48</f>
        <v>Access to relevant learning opportunities to enable further analysis and development of knowledge and skills.</v>
      </c>
      <c r="I39" s="3"/>
      <c r="J39" s="3"/>
    </row>
    <row r="40" spans="1:10" ht="97.5" customHeight="1">
      <c r="A40" s="3"/>
      <c r="B40" s="159" t="str">
        <f>'Training Plan-Template'!C49</f>
        <v>HDA Advanced assessment formulation and treatment planning in mental health (F2F)</v>
      </c>
      <c r="C40" s="160">
        <f>'Training Plan-Template'!E49</f>
        <v>0</v>
      </c>
      <c r="D40" s="160">
        <f>'Training Plan-Template'!G49</f>
        <v>0</v>
      </c>
      <c r="E40" s="160">
        <f>'Training Plan-Template'!D49</f>
        <v>30</v>
      </c>
      <c r="F40" s="161" t="str">
        <f>'Training Plan-Template'!U49</f>
        <v xml:space="preserve">Provision of a suitable clinical supervisor. Development of the APMH role as a specific developed role meeting specific service needs in order to avoid the role and practitioners drifting into junior medical roles due to service shortfall. </v>
      </c>
      <c r="G40" s="161" t="str">
        <f>'Training Plan-Template'!V49</f>
        <v>Provision of protected time to develop clinical leadership role. As such protected time to emphasise activities adding clinical value (effective formulation both client and team).</v>
      </c>
      <c r="H40" s="162" t="str">
        <f>'Training Plan-Template'!W49</f>
        <v>Support and protection (in terms of time etc) for the development of an APMH forum within trusts. I am aware other professions (AMPHs for example) have agreed protected forums to look at role development. This should be the case here,</v>
      </c>
      <c r="I40" s="3"/>
      <c r="J40" s="3"/>
    </row>
    <row r="41" spans="1:10" ht="73.5" customHeight="1">
      <c r="A41" s="3"/>
      <c r="B41" s="159" t="str">
        <f>'Training Plan-Template'!C50</f>
        <v>HDA Researching for practice (DL or F2F)</v>
      </c>
      <c r="C41" s="160">
        <f>'Training Plan-Template'!E50</f>
        <v>0</v>
      </c>
      <c r="D41" s="160">
        <f>'Training Plan-Template'!G50</f>
        <v>0</v>
      </c>
      <c r="E41" s="160">
        <f>'Training Plan-Template'!D50</f>
        <v>15</v>
      </c>
      <c r="F41" s="161" t="str">
        <f>'Training Plan-Template'!U50</f>
        <v>To provide access to relevant learning opportunities to enhance awareness of the need for evidence to support advanced practice</v>
      </c>
      <c r="G41" s="161" t="str">
        <f>'Training Plan-Template'!V50</f>
        <v>To provide access to relevant learning opportunities to enable the students to apply their academic learning into practice</v>
      </c>
      <c r="H41" s="162" t="str">
        <f>'Training Plan-Template'!W50</f>
        <v>To provide access to further relevant learning opportunities to enable further analysis and development of knowledge and skills relevant to evidence based clinical practice</v>
      </c>
      <c r="I41" s="3"/>
      <c r="J41" s="3"/>
    </row>
    <row r="42" spans="1:10" ht="60.75">
      <c r="A42" s="3"/>
      <c r="B42" s="159" t="str">
        <f>'Training Plan-Template'!C51</f>
        <v>HDA Managing the acutely unwell patient (F2F)</v>
      </c>
      <c r="C42" s="160">
        <f>'Training Plan-Template'!E51</f>
        <v>0</v>
      </c>
      <c r="D42" s="160">
        <f>'Training Plan-Template'!G51</f>
        <v>0</v>
      </c>
      <c r="E42" s="160">
        <f>'Training Plan-Template'!D51</f>
        <v>30</v>
      </c>
      <c r="F42" s="161" t="str">
        <f>'Training Plan-Template'!U51</f>
        <v>Exposure to critically unwell patients in order to formulate and develop strategies to enable clinical management</v>
      </c>
      <c r="G42" s="161" t="str">
        <f>'Training Plan-Template'!V51</f>
        <v>Provide knowledge and expertise in managing deteriorating unwell patients benchmarked against current clinical strategies and protocols linked to best evidence and practice</v>
      </c>
      <c r="H42" s="162" t="str">
        <f>'Training Plan-Template'!W51</f>
        <v>Continued support to enable nurturing of developing skills to provide and maintain the practitioner's clinical confidence</v>
      </c>
      <c r="I42" s="3"/>
      <c r="J42" s="3"/>
    </row>
    <row r="43" spans="1:10" ht="53.45" customHeight="1">
      <c r="A43" s="3"/>
      <c r="B43" s="159" t="str">
        <f>'Training Plan-Template'!C52</f>
        <v>HDA Advanced Communication in Supportive Care (DL)</v>
      </c>
      <c r="C43" s="160">
        <f>'Training Plan-Template'!E52</f>
        <v>0</v>
      </c>
      <c r="D43" s="160">
        <f>'Training Plan-Template'!G52</f>
        <v>0</v>
      </c>
      <c r="E43" s="160">
        <f>'Training Plan-Template'!D52</f>
        <v>30</v>
      </c>
      <c r="F43" s="161" t="str">
        <f>'Training Plan-Template'!U52</f>
        <v>Access to relevant learning opportunities to enhance awareness</v>
      </c>
      <c r="G43" s="161" t="str">
        <f>'Training Plan-Template'!V52</f>
        <v>Access to relevant learning opportunities to apply academic learning into practice</v>
      </c>
      <c r="H43" s="162" t="str">
        <f>'Training Plan-Template'!W52</f>
        <v>Access to relevant learning opportunities to enable further analysis and development of knowledge and skills.</v>
      </c>
      <c r="I43" s="3"/>
      <c r="J43" s="3"/>
    </row>
    <row r="44" spans="1:10" ht="60.75">
      <c r="A44" s="3"/>
      <c r="B44" s="159" t="str">
        <f>'Training Plan-Template'!C53</f>
        <v>HDA Evidencing your CPD (DL)</v>
      </c>
      <c r="C44" s="160">
        <f>'Training Plan-Template'!E53</f>
        <v>0</v>
      </c>
      <c r="D44" s="160">
        <f>'Training Plan-Template'!G53</f>
        <v>0</v>
      </c>
      <c r="E44" s="160">
        <f>'Training Plan-Template'!D53</f>
        <v>15</v>
      </c>
      <c r="F44" s="161" t="str">
        <f>'Training Plan-Template'!U53</f>
        <v>Help the apprentice identify prior learning that they have undertaken through non-accredited means.</v>
      </c>
      <c r="G44" s="161" t="str">
        <f>'Training Plan-Template'!V53</f>
        <v>Support, through the development of personal and professional goals, the apprentice to critically reflect upon their own learning in practice and how they are going to meet any relevant KSBs</v>
      </c>
      <c r="H44" s="162" t="str">
        <f>'Training Plan-Template'!W53</f>
        <v>Encourage the apprentice to reflect in their portfolio and identify and KSBs met.</v>
      </c>
      <c r="I44" s="3"/>
      <c r="J44" s="3"/>
    </row>
    <row r="45" spans="1:10" ht="30.75">
      <c r="A45" s="3"/>
      <c r="B45" s="159" t="str">
        <f>'Training Plan-Template'!C54</f>
        <v>HDA Leadership in Practice (DL)</v>
      </c>
      <c r="C45" s="160">
        <f>'Training Plan-Template'!E54</f>
        <v>0</v>
      </c>
      <c r="D45" s="160">
        <f>'Training Plan-Template'!G54</f>
        <v>0</v>
      </c>
      <c r="E45" s="160">
        <f>'Training Plan-Template'!D54</f>
        <v>15</v>
      </c>
      <c r="F45" s="161" t="str">
        <f>'Training Plan-Template'!U54</f>
        <v>Support to review a range relevant leadership self-assessment</v>
      </c>
      <c r="G45" s="161" t="str">
        <f>'Training Plan-Template'!V54</f>
        <v>Support to complete relevant leadership appraisals e.g. NHS 360 etc.</v>
      </c>
      <c r="H45" s="162" t="str">
        <f>'Training Plan-Template'!W54</f>
        <v>Support to implement aspects of reflective personal development plan</v>
      </c>
      <c r="I45" s="3"/>
      <c r="J45" s="3"/>
    </row>
    <row r="46" spans="1:10" ht="137.25">
      <c r="A46" s="3"/>
      <c r="B46" s="159" t="str">
        <f>'Training Plan-Template'!C55</f>
        <v>HDA Learning and teaching for practice (DL or F2F)</v>
      </c>
      <c r="C46" s="160">
        <f>'Training Plan-Template'!E55</f>
        <v>0</v>
      </c>
      <c r="D46" s="160">
        <f>'Training Plan-Template'!G55</f>
        <v>0</v>
      </c>
      <c r="E46" s="160">
        <f>'Training Plan-Template'!D55</f>
        <v>15</v>
      </c>
      <c r="F46" s="161" t="str">
        <f>'Training Plan-Template'!U55</f>
        <v xml:space="preserve">Support the learner to engage with relevant theoretical literature prior to the module to develop increased understanding. This will support engagement with learning. This will typically be literature exploring educational theory and its application </v>
      </c>
      <c r="G46" s="161" t="str">
        <f>'Training Plan-Template'!V55</f>
        <v xml:space="preserve">Support the learner to engage across the various spaces of learning, this includes Blackboard learning material, activities and webinars/ peer learning. Learners will also need support to engage and complete the module formative and summative work. Learning will also be enhanced with support to apply the learning to practice. During which, they will also need to complete a teaching session.  </v>
      </c>
      <c r="H46" s="162" t="str">
        <f>'Training Plan-Template'!W55</f>
        <v xml:space="preserve">Significant learning takes place on completion of the module and continued application and exploration of educational theory through learning and teaching episodes. Support is required to continue this learning journey and development of practice. </v>
      </c>
      <c r="I46" s="3"/>
      <c r="J46" s="3"/>
    </row>
    <row r="47" spans="1:10" ht="167.25">
      <c r="A47" s="3"/>
      <c r="B47" s="159" t="str">
        <f>'Training Plan-Template'!C56</f>
        <v>HDA Abdominal Imaging (DL)</v>
      </c>
      <c r="C47" s="160">
        <f>'Training Plan-Template'!E56</f>
        <v>0</v>
      </c>
      <c r="D47" s="160">
        <f>'Training Plan-Template'!G56</f>
        <v>0</v>
      </c>
      <c r="E47" s="160">
        <f>'Training Plan-Template'!D56</f>
        <v>15</v>
      </c>
      <c r="F47" s="161" t="str">
        <f>'Training Plan-Template'!U56</f>
        <v xml:space="preserve">To enable appretices to spend time with medical, surgical and imaging specialist teams in modalities that image the abdomen in a range of clinical scenarios to enable apprentices to critically analyse and recognise normal and abnormal appearances of abdominal radiographic imaging. 
</v>
      </c>
      <c r="G47" s="161" t="str">
        <f>'Training Plan-Template'!V56</f>
        <v>To support apprentices with opportunites to engage in MDTs to allow critical evaluation of imaging modalities, techniques, pathologies and trauma in terms of their imaging pathway.  To enable the apprentice to gain sufficient opportunity to complete their summative assignments and develop the ability to create a prelimary clinical evaluation of the diagnosis or differential diagnosis with a focus on timely informed escallation to support patient safety and patient centred care</v>
      </c>
      <c r="H47" s="162" t="str">
        <f>'Training Plan-Template'!W56</f>
        <v>To continue to support the apprentice to ensure continued competence and knowledge sharing with a view to continued service improvement and to allow evidence of the 4 pillars of ACP.</v>
      </c>
      <c r="I47" s="3"/>
      <c r="J47" s="3"/>
    </row>
    <row r="48" spans="1:10" ht="167.25">
      <c r="A48" s="3"/>
      <c r="B48" s="159" t="str">
        <f>'Training Plan-Template'!C57</f>
        <v xml:space="preserve">HDA Fundamentals of musculoskeletal radiographic imaging interpretation (DL) </v>
      </c>
      <c r="C48" s="160">
        <f>'Training Plan-Template'!E57</f>
        <v>0</v>
      </c>
      <c r="D48" s="160">
        <f>'Training Plan-Template'!G57</f>
        <v>0</v>
      </c>
      <c r="E48" s="160">
        <f>'Training Plan-Template'!D57</f>
        <v>15</v>
      </c>
      <c r="F48" s="161" t="str">
        <f>'Training Plan-Template'!U57</f>
        <v>To enable appretices to spend time with medical, surgical and imaging specialist teams in modalities that image the Musculoskeletal system in a range of clinical scenarios to enable apprentices to critically analyse and recognise normal and abnormal appearances of projectional musculoskeletal radiographic imaging.</v>
      </c>
      <c r="G48" s="161" t="str">
        <f>'Training Plan-Template'!V57</f>
        <v>To support apprentices with opportunities to engage in MDTs and spend time with Radiologists/Reporting Radiographers to allow critical evaluation of imaging of pathologies and trauma.  To enable the apprentice to gain sufficient opportunity to complete their formative preliminary clinical evaluations and sit the summative tests .  Develop the capabilities to formulate a PCE with differential diagnosis with a focus on timely informed escalation to support patient safety and patient centred care.</v>
      </c>
      <c r="H48" s="162" t="str">
        <f>'Training Plan-Template'!W57</f>
        <v>To continue to support the apprentice to ensure continued development and knowledge sharing with a view to continued service improvement and to allow evidence of the 4 pillars of ACP.</v>
      </c>
      <c r="I48" s="3"/>
      <c r="J48" s="3"/>
    </row>
    <row r="49" spans="1:10" ht="167.25">
      <c r="A49" s="3"/>
      <c r="B49" s="159" t="str">
        <f>'Training Plan-Template'!C58</f>
        <v>HDA Fundamentals of chest radiographic image interpretation (DL)</v>
      </c>
      <c r="C49" s="160">
        <f>'Training Plan-Template'!E58</f>
        <v>0</v>
      </c>
      <c r="D49" s="160">
        <f>'Training Plan-Template'!G58</f>
        <v>0</v>
      </c>
      <c r="E49" s="160">
        <f>'Training Plan-Template'!D58</f>
        <v>15</v>
      </c>
      <c r="F49" s="161" t="str">
        <f>'Training Plan-Template'!U58</f>
        <v>To enable apprentices to spend time with medical and imaging specialist teams in modalities that image the Chest and Thorax in a range of clinical scenarios, in order  to enable apprentices to critically analyse and recognise normal and abnormal appearances of protectional Chest radiographic imaging.</v>
      </c>
      <c r="G49" s="161" t="str">
        <f>'Training Plan-Template'!V58</f>
        <v>To support apprentices with opportunities to engage in MDTs and spend time with Radiologists and Reporting Radiographers to allow critical evaluation of imaging of pathologies and trauma. To enable the apprentice to gain sufficient opportunity to complete their formative PCEs and sit the summative tests and develop the ability to formulate a PCE and differential diagnosis with a focus on timely informed escalation; to support patient safety and patient centred care.</v>
      </c>
      <c r="H49" s="162" t="str">
        <f>'Training Plan-Template'!W58</f>
        <v>To continue to support the apprentice to ensure continued development and knowledge sharing with a view to continued service improvement and to allow evidence of the 4 pillars of ACP and engage in image audit to support the continued improvement of the service.</v>
      </c>
      <c r="I49" s="3"/>
      <c r="J49" s="3"/>
    </row>
    <row r="50" spans="1:10" ht="167.25">
      <c r="A50" s="3"/>
      <c r="B50" s="159" t="str">
        <f>'Training Plan-Template'!C59</f>
        <v>HDA Fundamentals of CT Head radiographic imaging interpretation (DL)</v>
      </c>
      <c r="C50" s="160">
        <f>'Training Plan-Template'!E59</f>
        <v>0</v>
      </c>
      <c r="D50" s="160">
        <f>'Training Plan-Template'!G59</f>
        <v>0</v>
      </c>
      <c r="E50" s="160">
        <f>'Training Plan-Template'!D59</f>
        <v>15</v>
      </c>
      <c r="F50" s="161" t="str">
        <f>'Training Plan-Template'!U59</f>
        <v>To enable apprentices to spend time with medical and imaging specialist teams in modalities that image emergency scenarios related to CT imaging of the head . To support apprentices to critically analyse and recognise normal and abnormal appearances the brain on a CT head</v>
      </c>
      <c r="G50" s="161" t="str">
        <f>'Training Plan-Template'!V59</f>
        <v>To support apprentices with opportunities to engage in MDTs and spend time with Radiologists and Reporting Radiographers to allow critical evaluation of imaging of emergency pathologies and trauma. To enable the apprentice to gain sufficient opportunity to complete their formative preliminary clinical evaluations and sit the summative tests to develop the capabilities to formulate an opinion with   differential diagnosis with a focus on timely escalation to support patient safety and patient centred care</v>
      </c>
      <c r="H50" s="162" t="str">
        <f>'Training Plan-Template'!W59</f>
        <v>To continue to support the apprentice to ensure continued development and enhancement of knowledge to enable knowledge sharing, with a view to continued service improvement and to allow evidence of the 4 pillars of ACP and engage in image audit to support the continued improvement of the service.</v>
      </c>
      <c r="I50" s="3"/>
      <c r="J50" s="3"/>
    </row>
    <row r="51" spans="1:10" ht="45.75">
      <c r="A51" s="3"/>
      <c r="B51" s="172" t="str">
        <f>'Training Plan-Template'!C60</f>
        <v>HDA Therapeutic exercise and physical activity (F2F)</v>
      </c>
      <c r="C51" s="173">
        <f>'Training Plan-Template'!E60</f>
        <v>0</v>
      </c>
      <c r="D51" s="173">
        <f>'Training Plan-Template'!G60</f>
        <v>0</v>
      </c>
      <c r="E51" s="173">
        <f>'Training Plan-Template'!D60</f>
        <v>30</v>
      </c>
      <c r="F51" s="174" t="str">
        <f>'Training Plan-Template'!U60</f>
        <v>Support the apprentice to complete the pre-module preparation</v>
      </c>
      <c r="G51" s="174" t="str">
        <f>'Training Plan-Template'!V60</f>
        <v>Provide opportunities and support to the apprentice to apply theory to practice by identifying and facilitating learning in this area</v>
      </c>
      <c r="H51" s="175" t="str">
        <f>'Training Plan-Template'!W60</f>
        <v>Help the apprentice use and refine their newly acquired skills and knowledge into practice using a reflective cycle and critical thinking</v>
      </c>
      <c r="I51" s="3"/>
      <c r="J51" s="3"/>
    </row>
    <row r="52" spans="1:10" ht="15">
      <c r="A52" s="3"/>
      <c r="B52" s="168"/>
      <c r="C52" s="169"/>
      <c r="D52" s="169"/>
      <c r="E52" s="169"/>
      <c r="F52" s="170"/>
      <c r="G52" s="170"/>
      <c r="H52" s="171"/>
      <c r="I52" s="3"/>
      <c r="J52" s="3"/>
    </row>
    <row r="53" spans="1:10" ht="38.450000000000003" customHeight="1">
      <c r="A53" s="3"/>
      <c r="B53" s="3"/>
      <c r="C53" s="3"/>
      <c r="D53" s="3"/>
      <c r="E53" s="3"/>
      <c r="F53" s="3"/>
      <c r="G53" s="3"/>
      <c r="H53" s="3"/>
      <c r="I53" s="3"/>
      <c r="J53" s="3"/>
    </row>
    <row r="54" spans="1:10" ht="15">
      <c r="A54" s="3"/>
      <c r="B54" s="3"/>
      <c r="C54" s="3"/>
      <c r="D54" s="3"/>
      <c r="E54" s="3"/>
      <c r="F54" s="3"/>
      <c r="G54" s="3"/>
      <c r="H54" s="3"/>
      <c r="I54" s="3"/>
      <c r="J54" s="3"/>
    </row>
    <row r="55" spans="1:10" ht="15">
      <c r="A55" s="3"/>
      <c r="B55" s="3"/>
      <c r="C55" s="3"/>
      <c r="D55" s="3"/>
      <c r="E55" s="3"/>
      <c r="F55" s="3"/>
      <c r="G55" s="3"/>
      <c r="H55" s="3"/>
      <c r="I55" s="3"/>
      <c r="J55" s="3"/>
    </row>
    <row r="56" spans="1:10" ht="15">
      <c r="A56" s="3"/>
      <c r="B56" s="3"/>
      <c r="C56" s="3"/>
      <c r="D56" s="3"/>
      <c r="E56" s="3"/>
      <c r="F56" s="3"/>
      <c r="G56" s="3"/>
      <c r="H56" s="3"/>
      <c r="I56" s="3"/>
      <c r="J56" s="3"/>
    </row>
    <row r="57" spans="1:10" ht="15">
      <c r="A57" s="3"/>
      <c r="I57" s="3"/>
      <c r="J57" s="3"/>
    </row>
    <row r="58" spans="1:10" ht="15"/>
    <row r="59" spans="1:10" ht="15"/>
    <row r="60" spans="1:10" ht="15"/>
    <row r="61" spans="1:10" ht="15"/>
    <row r="62" spans="1:10" ht="15"/>
    <row r="63" spans="1:10" ht="15"/>
    <row r="68" ht="15"/>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1B30E5-7CEC-4767-B06F-C0D67D5CAA34}"/>
</file>

<file path=customXml/itemProps2.xml><?xml version="1.0" encoding="utf-8"?>
<ds:datastoreItem xmlns:ds="http://schemas.openxmlformats.org/officeDocument/2006/customXml" ds:itemID="{BA5309D8-A2C5-4B9D-895A-56853AAC2A41}"/>
</file>

<file path=customXml/itemProps3.xml><?xml version="1.0" encoding="utf-8"?>
<ds:datastoreItem xmlns:ds="http://schemas.openxmlformats.org/officeDocument/2006/customXml" ds:itemID="{CE57D250-DBF2-426A-BA8A-635F62FBCE2C}"/>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2022-09-13T07:13:59Z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