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12"/>
  <workbookPr hidePivotFieldList="1"/>
  <mc:AlternateContent xmlns:mc="http://schemas.openxmlformats.org/markup-compatibility/2006">
    <mc:Choice Requires="x15">
      <x15ac:absPath xmlns:x15ac="http://schemas.microsoft.com/office/spreadsheetml/2010/11/ac" url="https://sheffieldhallam-my.sharepoint.com/personal/cmsmjc_hallam_shu_ac_uk/Documents/dtss-2022/TrainingPlans/"/>
    </mc:Choice>
  </mc:AlternateContent>
  <xr:revisionPtr revIDLastSave="299" documentId="8_{62935660-ECFA-4582-8266-D5F24DE6ADE7}" xr6:coauthVersionLast="47" xr6:coauthVersionMax="47" xr10:uidLastSave="{95D7B3A8-EBE5-4924-98B3-88B4C08ECB7A}"/>
  <bookViews>
    <workbookView xWindow="1560" yWindow="760" windowWidth="26660" windowHeight="25960"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1">'OTJT breakdown &amp; Pie chart'!$A$1:$J$42</definedName>
    <definedName name="_xlnm.Print_Area" localSheetId="2">'Employer Plan on a Page'!$A$1:$H$13</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12" l="1"/>
  <c r="B3" i="14"/>
  <c r="B9" i="14"/>
  <c r="B10" i="14"/>
  <c r="B11" i="14"/>
  <c r="B8" i="14"/>
  <c r="C7" i="14"/>
  <c r="D7" i="14"/>
  <c r="E7" i="14"/>
  <c r="F7" i="14"/>
  <c r="G7" i="14"/>
  <c r="C8" i="14"/>
  <c r="D8" i="14"/>
  <c r="E8" i="14"/>
  <c r="F8" i="14"/>
  <c r="G8" i="14"/>
  <c r="C9" i="14"/>
  <c r="D9" i="14"/>
  <c r="E9" i="14"/>
  <c r="F9" i="14"/>
  <c r="G9" i="14"/>
  <c r="C10" i="14"/>
  <c r="D10" i="14"/>
  <c r="E10" i="14"/>
  <c r="F10" i="14"/>
  <c r="G10" i="14"/>
  <c r="C11" i="14"/>
  <c r="D11" i="14"/>
  <c r="E11" i="14"/>
  <c r="F11" i="14"/>
  <c r="G11" i="14"/>
  <c r="J20" i="12"/>
  <c r="K20" i="12"/>
  <c r="L20" i="12"/>
  <c r="M20" i="12"/>
  <c r="N20" i="12"/>
  <c r="O20" i="12"/>
  <c r="P20" i="12"/>
  <c r="B2" i="14"/>
  <c r="B1" i="14"/>
  <c r="F2" i="10"/>
  <c r="F1" i="10"/>
  <c r="F4" i="10"/>
  <c r="G6" i="14"/>
  <c r="F6" i="14"/>
  <c r="D6" i="14"/>
  <c r="C6" i="14"/>
  <c r="E6" i="14"/>
  <c r="B7" i="14"/>
  <c r="B6" i="14"/>
  <c r="L7" i="10"/>
  <c r="L6" i="10"/>
  <c r="L5" i="10"/>
  <c r="L2" i="10"/>
  <c r="L3" i="10"/>
  <c r="L4" i="10"/>
  <c r="H20" i="12"/>
  <c r="F5" i="10" s="1"/>
  <c r="F9" i="10"/>
  <c r="M2" i="10" s="1"/>
  <c r="F10" i="10"/>
  <c r="M3" i="10" s="1"/>
  <c r="F11" i="10"/>
  <c r="M4" i="10" s="1"/>
  <c r="I8" i="10"/>
  <c r="M5" i="10" s="1"/>
  <c r="F8" i="10"/>
  <c r="I17" i="12"/>
  <c r="F6" i="10" l="1"/>
  <c r="R17" i="12"/>
  <c r="Q17" i="12"/>
  <c r="I14" i="12"/>
  <c r="Q14" i="12"/>
  <c r="R14" i="12"/>
  <c r="I18" i="12"/>
  <c r="Q18" i="12" s="1"/>
  <c r="I16" i="12"/>
  <c r="I15" i="12"/>
  <c r="I20" i="12" l="1"/>
  <c r="R18" i="12"/>
  <c r="R15" i="12"/>
  <c r="Q15" i="12"/>
  <c r="R16" i="12"/>
  <c r="Q16" i="12"/>
  <c r="Q20" i="12" l="1"/>
  <c r="R20" i="12"/>
  <c r="I10" i="10"/>
  <c r="M7" i="10" s="1"/>
  <c r="I9" i="10"/>
  <c r="M6" i="10" s="1"/>
  <c r="I9" i="12"/>
</calcChain>
</file>

<file path=xl/sharedStrings.xml><?xml version="1.0" encoding="utf-8"?>
<sst xmlns="http://schemas.openxmlformats.org/spreadsheetml/2006/main" count="133" uniqueCount="126">
  <si>
    <t>Apprentideship Training Plan for:</t>
  </si>
  <si>
    <t>Digital Technology Solutions Specialist 
(Software Engineering)</t>
  </si>
  <si>
    <t>https://www.instituteforapprenticeships.org/apprenticeship-standards/digital-and-technology-solutions-specialist-integrated-degree-v1-0</t>
  </si>
  <si>
    <t>https://www.instituteforapprenticeships.org/media/5623/st0482_digital-technology-solutions-specialist_l7_ap-for-publication_2021_10_21.pdf</t>
  </si>
  <si>
    <t>Level of Delivery and EPA</t>
  </si>
  <si>
    <t>Mandatory Components:</t>
  </si>
  <si>
    <t>MSc Digital Technology Solutions Specialist Software Engineering</t>
  </si>
  <si>
    <t>The programme takes two years. Learners attend Sheffield Hallam University on five different study blocks, for a total of 17 days. Additional teaching and support is delivered through distance learning and video conferencing. 
Most of the teaching takes place in the first year, allowing time in the second year for the final work-based project and End Point Assessment preparation.
Learners are required to spend roughly half a day per week (in work time) on their assignments and apprenticeship portfolio.</t>
  </si>
  <si>
    <t>Colour coding key for Mapping Modules to the KSBs</t>
  </si>
  <si>
    <t>Strong Direct Relationship</t>
  </si>
  <si>
    <t>Duration of practical programme (months)</t>
  </si>
  <si>
    <t>BES OPS CHECK:</t>
  </si>
  <si>
    <t xml:space="preserve"> (excluding Gateway period and EPA)</t>
  </si>
  <si>
    <t>Definite but lesser focus</t>
  </si>
  <si>
    <t>Off the Job Training Generic Target</t>
  </si>
  <si>
    <t>Relevant but more contextual learning</t>
  </si>
  <si>
    <t>Off The Job Training Programme Specific Target</t>
  </si>
  <si>
    <t>(to be included in the ILR and delivered)</t>
  </si>
  <si>
    <t>Business and Change Management</t>
  </si>
  <si>
    <t>Professional Competencies</t>
  </si>
  <si>
    <t>Leadership</t>
  </si>
  <si>
    <t>Technology Management</t>
  </si>
  <si>
    <t>Software Engineering Specialist Skills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</si>
  <si>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</si>
  <si>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</si>
  <si>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Start (month)</t>
  </si>
  <si>
    <t>End (month)</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</si>
  <si>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</si>
  <si>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</si>
  <si>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</si>
  <si>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</si>
  <si>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</si>
  <si>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</si>
  <si>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</si>
  <si>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</si>
  <si>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</si>
  <si>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 / Applied Work place Learning
-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</si>
  <si>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</si>
  <si>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</si>
  <si>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</si>
  <si>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B1: Identify, document, review and design complex IT enabled business processes that define a set of activities that will accomplish specific organisational goals and provides a systematic approach to improving those processes;</t>
  </si>
  <si>
    <t>B2: Design and develop technology roadmaps, implementation strategies and transformation plans focused on digital technologies to achieve improved productivity, functionality and end user experience in an area of technology specialism;</t>
  </si>
  <si>
    <t>B3: Deliver workplace transformations through planning and implementing technology based business change programmes including setting objectives, priorities and responsibilities with others in an area of technology specialism;</t>
  </si>
  <si>
    <t>B4: The strategic importance of technology enabled business processes, and how they are designed and managed to determine a firm’s ability to compete effectively;</t>
  </si>
  <si>
    <t>B5: The principles of business transformation and how organisations integrate different management functions in the context of technological change;</t>
  </si>
  <si>
    <t>B6: Own employer’s business objectives and strategy, its position in the market and how own employer adds value to its clients through the services and/or products they provide;</t>
  </si>
  <si>
    <t>B7: How to justify the value of technology investments and apply benefits management and realisation;</t>
  </si>
  <si>
    <t>P1: Negotiate and agree digital and technology specialism delivery budgets with those with decision-making responsibility;</t>
  </si>
  <si>
    <t>P2: Develop and deliver management level presentations which resonate with senior stakeholders, both business and technical;</t>
  </si>
  <si>
    <t>P3: Professionally present digital and technology solution specialism plans and solutions in a well-structured business report;</t>
  </si>
  <si>
    <t>P4: Demonstrate self-direction and originality in solving problems, and act autonomously in planning and implementing digital and technology solutions specialist tasks at a professional level;</t>
  </si>
  <si>
    <t>P5: Be competent at negotiating and closing techniques in a range of interactions and engagements, both with senior internal and external stakeholders;</t>
  </si>
  <si>
    <t>P6: The role of learning and talent management in successful business operations.</t>
  </si>
  <si>
    <t>L1: Evaluate the significance of human factors to leadership in the effective implementation and management of technology enabled business processes;</t>
  </si>
  <si>
    <t>L2: Develop own leadership style and professional values that contributes to building high performing teams;</t>
  </si>
  <si>
    <t>L3:  Inspire and motivate others to deliver excellent technical solutions and outcomes.</t>
  </si>
  <si>
    <t>L4: Establish high levels of performance in digital and technology solutions activities </t>
  </si>
  <si>
    <t>L5: Be results and outcomes driven to achieve high key performance outcomes for digital and technology solutions objectives </t>
  </si>
  <si>
    <t>L6: Promote a high level of cooperation between own work group and other groups to establish a technology change led culture </t>
  </si>
  <si>
    <t>L7: Develop and support others in developing an appropriate balance of leadership and technical skills </t>
  </si>
  <si>
    <t>L8: Create strong positive relationships with team members to produce high performing technical teams </t>
  </si>
  <si>
    <t>L9: The role of leadership in contemporary technology based organisations;</t>
  </si>
  <si>
    <t>L10: The personal leadership qualities that are required to establish and maintain an organisations technical reputation.</t>
  </si>
  <si>
    <t>L11: The role of leaders as change agents and identify contributors to successful implementation;</t>
  </si>
  <si>
    <t>T1: Apply broader technical knowledge combined with an understanding of the business context, and how it is changing, to deliver to the company’s business strategy;</t>
  </si>
  <si>
    <t>T2: Demonstrate effective technology leadership and change management skills for managing technology driven change and continuous improvement;</t>
  </si>
  <si>
    <t>T3: Create and implement innovative technological strategies to support the development of new products, processes and services that align with the company’s business strategy, and develop and communicate compelling business proposals to support these.</t>
  </si>
  <si>
    <t>T4: How to monitor technology related market trends and research and collect competitive intelligence;</t>
  </si>
  <si>
    <t>T5: Technology road-mapping concepts and methods and how to apply them;</t>
  </si>
  <si>
    <t xml:space="preserve">S1: Architect, build and support leading edge concurrent software platforms that are performant to industry standards and deliver responsive solutions with good test coverage; </t>
  </si>
  <si>
    <t>S2: Drive the technology decision-making and development process for projects of varying scales, evaluating different technology design and implementation options making reasoned proposals and recommendations;</t>
  </si>
  <si>
    <t>S3: Develop and deliver, distributed or semi-complex software solutions that are scalable and which deliver innovative user experiences and journeys that encompass cross-functional teams, platforms and technologies;</t>
  </si>
  <si>
    <t>S4: Update current software products, improving the efficiency and functionality, and build new features to product specifications;</t>
  </si>
  <si>
    <t>S5: Accomplish planned software development tasks that deliver the expected features, within specified time constraints, security and quality requirements;</t>
  </si>
  <si>
    <t xml:space="preserve">S6: Be accountable for the quality of deliverables from one or more software development teams (source code quality, automated testing, design quality, documentation etc.) and following company standard processes (code reviews, unit testing, source code management etc.). </t>
  </si>
  <si>
    <t>S7: The rationale for software platform and solution development, including the organisational context;</t>
  </si>
  <si>
    <t>S8: The various inputs, statements of requirements, security considerations and constraints that guide solution architecture and the development of logical and physical systems' designs;</t>
  </si>
  <si>
    <t>S9: The methodologies designed to help create approaches for organizing the software engineering process, the activities that need to be undertaken at different stages in the life-cycle and techniques for managing risks in delivering software solutions;</t>
  </si>
  <si>
    <t>S10: The approaches used to modularise the internal structure of an application and describe the structure and behaviour of applications used in a business, with a focus on how they interact with each other and with business users;</t>
  </si>
  <si>
    <t>S11: How to design, develop and deploy software solutions that are secure and effective in delivering the requirements of stakeholders and the factors that affect the design of a successful code;</t>
  </si>
  <si>
    <t xml:space="preserve">S12: The range of metrics which might be used to evaluate a delivered software product. </t>
  </si>
  <si>
    <t>BEFORE</t>
  </si>
  <si>
    <t>DURING</t>
  </si>
  <si>
    <t>AFTER</t>
  </si>
  <si>
    <t>Level 7</t>
  </si>
  <si>
    <t>Designing and Developing Software Applications</t>
  </si>
  <si>
    <t>Support the Skills scan accuracy and the Apprentice's attempt at the Starting Point Exercise.  Mentor to increase awareness of the KSBs required by the standard.</t>
  </si>
  <si>
    <t>Support completion of the Starting Point Exercise in the first three weeks.  Identify opportunities for involvement in team based programming tasks.  Discuss support that can be offered to aid the apprentice with Task One (team programming task) and Task Two, review of software development methodologies.</t>
  </si>
  <si>
    <t>Consider the apprentices suggestions from Task Two around software development methodologies.  Discuss progress, in terms of understanding of the  KSBs B2-B7,  S7, T1-T5 and to a lesser extend L1-L11</t>
  </si>
  <si>
    <t>Software Engineering Practices</t>
  </si>
  <si>
    <t xml:space="preserve">Provide examples of as many of the following within the workplace:  requirements gathering, application architecture, cloud provision, devOps and testing strategies. </t>
  </si>
  <si>
    <t xml:space="preserve">Ensure apprentices has exposure to team working on the core concepts  of the module, requirements gathering, application architecture, cloud provision, devOps and testing strategies. </t>
  </si>
  <si>
    <t>Review the KSBs S1-6, S8 to S12 as early preparation for the capstone project.  For example consider the opportunities for project to use devOps and Cloud Computing.</t>
  </si>
  <si>
    <t>Managing People, Projects &amp; Teams</t>
  </si>
  <si>
    <t>Identify activities that could provide STARE analysis evidence for leadership KSBs L1-11.  Set up a project where the apprentice will take a key leadership role.</t>
  </si>
  <si>
    <t>Monitor and support the apprentice in their leadership lead project.
Support the Apprentice as they develop autonomy and responsibility. Facilitate additional experience for unmet KSBs. Use APRs to discuss the impact of final projects &amp; career progression.</t>
  </si>
  <si>
    <t>Reflect on leadership issues raised in the module and the leadership project.  Consider these in relation to KSBs L1-11.  Help apprentice in the preparation of a STARE analysis of the leadership project.</t>
  </si>
  <si>
    <t>Advanced Practitioner Inquiry</t>
  </si>
  <si>
    <t>Suggest potential project ideas.</t>
  </si>
  <si>
    <t>Review project ideas.  Ensure this is done so within the context of the KSB requirements for the Project Report section of the EPA.</t>
  </si>
  <si>
    <t>Ensure resources and 'buy-in' from key stakeholders required for a successful capstone project.
Update the Apprentices Action Plans to respond to gap analysis and provide targets for the final stage of study.</t>
  </si>
  <si>
    <t>Consultancy project</t>
  </si>
  <si>
    <t>Help the apprentice plan milestones for the completion of the capstone project.</t>
  </si>
  <si>
    <t>Ensure regular meetings to review project progress.</t>
  </si>
  <si>
    <t>Pause after the consult project 'sprint', before the final push for the Gateway.</t>
  </si>
  <si>
    <t>Integrated End Point Assessment Task</t>
  </si>
  <si>
    <t>Review the KSB audit.</t>
  </si>
  <si>
    <t>Pursue gaps in the KSB audit.  Maintain communication with the Course Team guiding the EPA process.</t>
  </si>
  <si>
    <t>Reflect on the EPA progress.  Feedback to the Course Team about the apprenticeship process and consider ways it can be improved.  Celebrate the success of the apprentice.</t>
  </si>
  <si>
    <t>Key for Integrated Apprenticeships:</t>
  </si>
  <si>
    <t>Gateway Module is shaded blue</t>
  </si>
  <si>
    <t>EPA Module is Shaded Red</t>
  </si>
  <si>
    <t xml:space="preserve">offer, help, continue, ensure, plan, support - mjc aid, guide, assist, suggest, </t>
  </si>
  <si>
    <t>Apprenticeship Standard:</t>
  </si>
  <si>
    <t>Data:</t>
  </si>
  <si>
    <t>Total Off The Job Training at full delivery:</t>
  </si>
  <si>
    <t xml:space="preserve">Recognised Prior Learning (RPL) </t>
  </si>
  <si>
    <t>Revised OTJT total after RPL deduction:</t>
  </si>
  <si>
    <t>Work Based Project / Applied Work Place Learning - to meet Module Assessment</t>
  </si>
  <si>
    <t>DATA CALCULATIONS
DO NOT PRINT</t>
  </si>
  <si>
    <t>Employer Led Off The Job Training</t>
  </si>
  <si>
    <t>Module Duration
 (Start)</t>
  </si>
  <si>
    <t>Module Duration
 (End))</t>
  </si>
  <si>
    <r>
      <t xml:space="preserve">Employer-led activities </t>
    </r>
    <r>
      <rPr>
        <b/>
        <i/>
        <sz val="14"/>
        <color rgb="FFFFFFFF"/>
        <rFont val="Calibri"/>
        <family val="2"/>
        <scheme val="minor"/>
      </rPr>
      <t>before</t>
    </r>
    <r>
      <rPr>
        <b/>
        <sz val="14"/>
        <color rgb="FFFFFFFF"/>
        <rFont val="Calibri"/>
        <family val="2"/>
        <scheme val="minor"/>
      </rPr>
      <t xml:space="preserve"> modules</t>
    </r>
  </si>
  <si>
    <r>
      <t xml:space="preserve">Employer-led activities </t>
    </r>
    <r>
      <rPr>
        <b/>
        <i/>
        <sz val="14"/>
        <color rgb="FFFFFFFF"/>
        <rFont val="Calibri"/>
        <family val="2"/>
        <scheme val="minor"/>
      </rPr>
      <t>during</t>
    </r>
    <r>
      <rPr>
        <b/>
        <sz val="14"/>
        <color rgb="FFFFFFFF"/>
        <rFont val="Calibri"/>
        <family val="2"/>
        <scheme val="minor"/>
      </rPr>
      <t xml:space="preserve"> modules</t>
    </r>
  </si>
  <si>
    <r>
      <t xml:space="preserve">Employer-led activities </t>
    </r>
    <r>
      <rPr>
        <b/>
        <i/>
        <sz val="14"/>
        <color rgb="FFFFFFFF"/>
        <rFont val="Calibri"/>
        <family val="2"/>
        <scheme val="minor"/>
      </rPr>
      <t>after</t>
    </r>
    <r>
      <rPr>
        <b/>
        <sz val="14"/>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</si>
</sst>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u/>
      <sz val="11"/>
      <color theme="10"/>
      <name val="Calibri"/>
      <family val="2"/>
      <scheme val="minor"/>
    </font>
    <font>
      <sz val="14"/>
      <color theme="1"/>
      <name val="Wingdings 2"/>
      <family val="1"/>
      <charset val="2"/>
    </font>
    <font>
      <sz val="11"/>
      <name val="Calibri"/>
      <family val="2"/>
      <scheme val="minor"/>
    </font>
    <font>
      <u/>
      <sz val="14"/>
      <color theme="10"/>
      <name val="Calibri"/>
      <family val="2"/>
      <scheme val="minor"/>
    </font>
    <font>
      <sz val="14"/>
      <color rgb="FFFF0000"/>
      <name val="Calibri"/>
      <family val="2"/>
      <scheme val="minor"/>
    </font>
    <font>
      <b/>
      <sz val="14"/>
      <color rgb="FFFFFFFF"/>
      <name val="Calibri"/>
      <family val="2"/>
      <scheme val="minor"/>
    </font>
    <font>
      <b/>
      <i/>
      <sz val="14"/>
      <color rgb="FFFFFFFF"/>
      <name val="Calibri"/>
      <family val="2"/>
      <scheme val="minor"/>
    </font>
    <font>
      <sz val="12"/>
      <color rgb="FF000000"/>
      <name val="Calibri"/>
      <family val="2"/>
    </font>
    <font>
      <b/>
      <sz val="9"/>
      <color rgb="FF000000"/>
      <name val="Calibri"/>
      <family val="2"/>
    </font>
    <font>
      <sz val="11"/>
      <color rgb="FF000000"/>
      <name val="Calibri"/>
    </font>
    <font>
      <sz val="12"/>
      <color rgb="FF000000"/>
      <name val="Calibri"/>
      <family val="2"/>
      <scheme val="minor"/>
    </font>
    <font>
      <sz val="12"/>
      <color rgb="FF000000"/>
      <name val="Calibri"/>
    </font>
  </fonts>
  <fills count="27">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rgb="FF00B050"/>
        <bgColor indexed="64"/>
      </patternFill>
    </fill>
    <fill>
      <patternFill patternType="solid">
        <fgColor rgb="FF92D05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EDEDED"/>
        <bgColor indexed="64"/>
      </patternFill>
    </fill>
    <fill>
      <patternFill patternType="solid">
        <fgColor rgb="FFDDEBF7"/>
        <bgColor indexed="64"/>
      </patternFill>
    </fill>
    <fill>
      <patternFill patternType="solid">
        <fgColor rgb="FFF2F2F2"/>
        <bgColor indexed="64"/>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s>
  <borders count="61">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medium">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thin">
        <color theme="0" tint="-0.499984740745262"/>
      </left>
      <right/>
      <top style="thin">
        <color indexed="64"/>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right/>
      <top/>
      <bottom style="thin">
        <color indexed="64"/>
      </bottom>
      <diagonal/>
    </border>
    <border>
      <left style="hair">
        <color auto="1"/>
      </left>
      <right style="thin">
        <color rgb="FF000000"/>
      </right>
      <top style="medium">
        <color auto="1"/>
      </top>
      <bottom style="thin">
        <color rgb="FF000000"/>
      </bottom>
      <diagonal/>
    </border>
    <border>
      <left style="thin">
        <color rgb="FF000000"/>
      </left>
      <right style="thin">
        <color rgb="FF000000"/>
      </right>
      <top style="medium">
        <color auto="1"/>
      </top>
      <bottom style="thin">
        <color rgb="FF000000"/>
      </bottom>
      <diagonal/>
    </border>
    <border>
      <left style="thin">
        <color rgb="FF000000"/>
      </left>
      <right style="medium">
        <color auto="1"/>
      </right>
      <top style="medium">
        <color auto="1"/>
      </top>
      <bottom style="thin">
        <color rgb="FF000000"/>
      </bottom>
      <diagonal/>
    </border>
    <border>
      <left style="hair">
        <color auto="1"/>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auto="1"/>
      </right>
      <top style="thin">
        <color rgb="FF000000"/>
      </top>
      <bottom style="thin">
        <color rgb="FF000000"/>
      </bottom>
      <diagonal/>
    </border>
    <border>
      <left style="hair">
        <color auto="1"/>
      </left>
      <right style="thin">
        <color rgb="FF000000"/>
      </right>
      <top style="thin">
        <color rgb="FF000000"/>
      </top>
      <bottom style="hair">
        <color auto="1"/>
      </bottom>
      <diagonal/>
    </border>
    <border>
      <left style="thin">
        <color rgb="FF000000"/>
      </left>
      <right style="thin">
        <color rgb="FF000000"/>
      </right>
      <top style="thin">
        <color rgb="FF000000"/>
      </top>
      <bottom style="hair">
        <color auto="1"/>
      </bottom>
      <diagonal/>
    </border>
    <border>
      <left style="thin">
        <color rgb="FF000000"/>
      </left>
      <right style="medium">
        <color auto="1"/>
      </right>
      <top style="thin">
        <color rgb="FF000000"/>
      </top>
      <bottom style="hair">
        <color auto="1"/>
      </bottom>
      <diagonal/>
    </border>
    <border>
      <left style="medium">
        <color auto="1"/>
      </left>
      <right style="hair">
        <color auto="1"/>
      </right>
      <top style="hair">
        <color auto="1"/>
      </top>
      <bottom style="medium">
        <color rgb="FF000000"/>
      </bottom>
      <diagonal/>
    </border>
    <border>
      <left style="hair">
        <color auto="1"/>
      </left>
      <right style="hair">
        <color auto="1"/>
      </right>
      <top style="hair">
        <color auto="1"/>
      </top>
      <bottom style="medium">
        <color rgb="FF000000"/>
      </bottom>
      <diagonal/>
    </border>
    <border>
      <left style="hair">
        <color auto="1"/>
      </left>
      <right style="medium">
        <color auto="1"/>
      </right>
      <top style="hair">
        <color auto="1"/>
      </top>
      <bottom style="medium">
        <color rgb="FF00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rgb="FF000000"/>
      </right>
      <top style="thin">
        <color indexed="64"/>
      </top>
      <bottom/>
      <diagonal/>
    </border>
    <border>
      <left/>
      <right style="thin">
        <color rgb="FF000000"/>
      </right>
      <top/>
      <bottom style="dashed">
        <color indexed="64"/>
      </bottom>
      <diagonal/>
    </border>
    <border>
      <left/>
      <right style="thin">
        <color rgb="FF000000"/>
      </right>
      <top style="dashed">
        <color indexed="64"/>
      </top>
      <bottom style="dashed">
        <color indexed="64"/>
      </bottom>
      <diagonal/>
    </border>
    <border>
      <left/>
      <right style="thin">
        <color rgb="FF000000"/>
      </right>
      <top style="dashed">
        <color indexed="64"/>
      </top>
      <bottom style="thin">
        <color indexed="64"/>
      </bottom>
      <diagonal/>
    </border>
  </borders>
  <cellStyleXfs count="2">
    <xf numFmtId="0" fontId="0" fillId="0" borderId="0"/>
    <xf numFmtId="0" fontId="18" fillId="0" borderId="0" applyNumberFormat="0" applyFill="0" applyBorder="0" applyAlignment="0" applyProtection="0"/>
  </cellStyleXfs>
  <cellXfs count="142">
    <xf numFmtId="0" fontId="0" fillId="0" borderId="0" xfId="0"/>
    <xf numFmtId="0" fontId="3" fillId="0" borderId="0" xfId="0" applyFont="1"/>
    <xf numFmtId="0" fontId="5" fillId="0" borderId="0" xfId="0" applyFont="1"/>
    <xf numFmtId="0" fontId="0" fillId="5" borderId="0" xfId="0" applyFill="1"/>
    <xf numFmtId="0" fontId="5" fillId="5" borderId="0" xfId="0" applyFont="1" applyFill="1"/>
    <xf numFmtId="0" fontId="3" fillId="5" borderId="0" xfId="0" applyFont="1" applyFill="1"/>
    <xf numFmtId="0" fontId="0" fillId="3" borderId="0" xfId="0" applyFill="1" applyAlignment="1">
      <alignment wrapText="1"/>
    </xf>
    <xf numFmtId="0" fontId="0" fillId="8" borderId="11" xfId="0" applyFill="1" applyBorder="1"/>
    <xf numFmtId="0" fontId="0" fillId="8" borderId="12" xfId="0" applyFill="1" applyBorder="1"/>
    <xf numFmtId="0" fontId="0" fillId="8" borderId="14" xfId="0" applyFill="1" applyBorder="1" applyAlignment="1">
      <alignment vertical="center"/>
    </xf>
    <xf numFmtId="0" fontId="1" fillId="5" borderId="0" xfId="0" applyFont="1" applyFill="1"/>
    <xf numFmtId="0" fontId="2" fillId="5" borderId="0" xfId="0" applyFont="1" applyFill="1"/>
    <xf numFmtId="0" fontId="2" fillId="5" borderId="0" xfId="0" applyFont="1" applyFill="1" applyAlignment="1">
      <alignment horizontal="left"/>
    </xf>
    <xf numFmtId="0" fontId="0" fillId="8" borderId="16" xfId="0" applyFill="1" applyBorder="1"/>
    <xf numFmtId="0" fontId="0" fillId="8" borderId="13" xfId="0" applyFill="1" applyBorder="1" applyAlignment="1">
      <alignment vertical="center" wrapText="1"/>
    </xf>
    <xf numFmtId="0" fontId="0" fillId="8" borderId="17" xfId="0" applyFill="1" applyBorder="1" applyAlignment="1">
      <alignment vertical="center" wrapText="1"/>
    </xf>
    <xf numFmtId="0" fontId="8" fillId="9" borderId="17" xfId="0" applyFont="1" applyFill="1" applyBorder="1" applyAlignment="1">
      <alignment horizontal="center" vertical="center" wrapText="1"/>
    </xf>
    <xf numFmtId="0" fontId="7" fillId="10" borderId="13" xfId="0" applyFont="1" applyFill="1" applyBorder="1" applyAlignment="1">
      <alignment vertical="center" wrapText="1"/>
    </xf>
    <xf numFmtId="0" fontId="7" fillId="11" borderId="15" xfId="0" applyFont="1" applyFill="1" applyBorder="1" applyAlignment="1">
      <alignment vertical="center" wrapText="1"/>
    </xf>
    <xf numFmtId="0" fontId="5" fillId="8" borderId="20" xfId="0" applyFont="1" applyFill="1" applyBorder="1"/>
    <xf numFmtId="0" fontId="0" fillId="0" borderId="10" xfId="0" applyBorder="1" applyAlignment="1">
      <alignment horizontal="center" vertical="center" wrapText="1"/>
    </xf>
    <xf numFmtId="0" fontId="0" fillId="0" borderId="10" xfId="0" applyBorder="1" applyAlignment="1">
      <alignment horizontal="center" vertical="center" textRotation="90" wrapText="1"/>
    </xf>
    <xf numFmtId="0" fontId="2" fillId="2" borderId="19" xfId="0" applyFont="1" applyFill="1" applyBorder="1" applyAlignment="1">
      <alignment horizontal="center" textRotation="90" wrapText="1"/>
    </xf>
    <xf numFmtId="0" fontId="3" fillId="5" borderId="0" xfId="0" applyFont="1" applyFill="1" applyAlignment="1">
      <alignment horizontal="left"/>
    </xf>
    <xf numFmtId="0" fontId="6" fillId="8" borderId="18" xfId="0" applyFont="1" applyFill="1" applyBorder="1" applyAlignment="1">
      <alignment horizontal="center" vertical="center" wrapText="1"/>
    </xf>
    <xf numFmtId="0" fontId="10" fillId="2" borderId="19" xfId="0" applyFont="1" applyFill="1" applyBorder="1" applyAlignment="1">
      <alignment horizontal="center" textRotation="90" wrapText="1"/>
    </xf>
    <xf numFmtId="0" fontId="11" fillId="8" borderId="18" xfId="0" applyFont="1" applyFill="1" applyBorder="1" applyAlignment="1">
      <alignment horizontal="center" vertical="center" wrapText="1"/>
    </xf>
    <xf numFmtId="0" fontId="2" fillId="12" borderId="19" xfId="0" applyFont="1" applyFill="1" applyBorder="1" applyAlignment="1">
      <alignment horizontal="center" textRotation="90" wrapText="1"/>
    </xf>
    <xf numFmtId="0" fontId="2" fillId="5" borderId="0" xfId="0" applyFont="1" applyFill="1" applyAlignment="1">
      <alignment horizontal="right"/>
    </xf>
    <xf numFmtId="0" fontId="2" fillId="5" borderId="0" xfId="0" applyFont="1" applyFill="1" applyAlignment="1">
      <alignment horizontal="left" indent="1"/>
    </xf>
    <xf numFmtId="0" fontId="11" fillId="8" borderId="2" xfId="0" applyFont="1" applyFill="1" applyBorder="1" applyAlignment="1">
      <alignment horizontal="center" vertical="center" wrapText="1"/>
    </xf>
    <xf numFmtId="0" fontId="0" fillId="8" borderId="22" xfId="0" applyFill="1" applyBorder="1" applyAlignment="1">
      <alignment vertical="center"/>
    </xf>
    <xf numFmtId="0" fontId="5" fillId="8" borderId="23" xfId="0" applyFont="1" applyFill="1" applyBorder="1"/>
    <xf numFmtId="0" fontId="9" fillId="12" borderId="26" xfId="0" applyFont="1" applyFill="1" applyBorder="1" applyAlignment="1">
      <alignment vertical="center" wrapText="1"/>
    </xf>
    <xf numFmtId="0" fontId="9" fillId="12" borderId="27" xfId="0" applyFont="1" applyFill="1" applyBorder="1" applyAlignment="1">
      <alignment vertical="center" wrapText="1"/>
    </xf>
    <xf numFmtId="0" fontId="9" fillId="12" borderId="28" xfId="0" applyFont="1" applyFill="1" applyBorder="1" applyAlignment="1">
      <alignment vertical="center" wrapText="1"/>
    </xf>
    <xf numFmtId="0" fontId="9" fillId="12" borderId="29" xfId="0" applyFont="1" applyFill="1" applyBorder="1" applyAlignment="1">
      <alignment vertical="center" wrapText="1"/>
    </xf>
    <xf numFmtId="0" fontId="9" fillId="12" borderId="30" xfId="0" applyFont="1" applyFill="1" applyBorder="1" applyAlignment="1">
      <alignment vertical="center" wrapText="1"/>
    </xf>
    <xf numFmtId="0" fontId="9" fillId="12" borderId="31" xfId="0" applyFont="1" applyFill="1" applyBorder="1" applyAlignment="1">
      <alignment vertical="center" wrapText="1"/>
    </xf>
    <xf numFmtId="0" fontId="13" fillId="8" borderId="24" xfId="0" applyFont="1" applyFill="1" applyBorder="1" applyAlignment="1">
      <alignment horizontal="center" vertical="center" wrapText="1"/>
    </xf>
    <xf numFmtId="0" fontId="13" fillId="8" borderId="5"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xf>
    <xf numFmtId="0" fontId="14" fillId="9" borderId="17" xfId="0" applyFont="1" applyFill="1" applyBorder="1" applyAlignment="1">
      <alignment horizontal="center" vertical="center" wrapText="1"/>
    </xf>
    <xf numFmtId="0" fontId="0" fillId="5" borderId="0" xfId="0" applyFill="1" applyAlignment="1">
      <alignment horizontal="left" vertical="center" wrapText="1"/>
    </xf>
    <xf numFmtId="0" fontId="0" fillId="5" borderId="0" xfId="0" applyFill="1" applyAlignment="1">
      <alignment horizontal="left"/>
    </xf>
    <xf numFmtId="0" fontId="0" fillId="5" borderId="0" xfId="0" applyFill="1" applyAlignment="1">
      <alignment horizontal="right" vertical="center"/>
    </xf>
    <xf numFmtId="0" fontId="0" fillId="14" borderId="0" xfId="0" applyFill="1"/>
    <xf numFmtId="0" fontId="0" fillId="15" borderId="0" xfId="0" applyFill="1"/>
    <xf numFmtId="0" fontId="16" fillId="15" borderId="0" xfId="0" applyFont="1" applyFill="1" applyAlignment="1">
      <alignment horizontal="center" vertical="center" wrapText="1"/>
    </xf>
    <xf numFmtId="0" fontId="0" fillId="5" borderId="0" xfId="0" applyFill="1" applyAlignment="1">
      <alignment vertical="center"/>
    </xf>
    <xf numFmtId="0" fontId="0" fillId="0" borderId="0" xfId="0" applyAlignment="1">
      <alignment vertical="center"/>
    </xf>
    <xf numFmtId="0" fontId="13" fillId="9" borderId="32" xfId="0" applyFont="1" applyFill="1" applyBorder="1" applyAlignment="1">
      <alignment horizontal="left" vertical="center" wrapText="1" indent="1"/>
    </xf>
    <xf numFmtId="0" fontId="13" fillId="9" borderId="33" xfId="0" applyFont="1" applyFill="1" applyBorder="1" applyAlignment="1">
      <alignment horizontal="left" vertical="center" wrapText="1" indent="1"/>
    </xf>
    <xf numFmtId="0" fontId="13" fillId="17" borderId="33" xfId="0" applyFont="1" applyFill="1" applyBorder="1" applyAlignment="1">
      <alignment horizontal="left" vertical="center" wrapText="1" indent="1"/>
    </xf>
    <xf numFmtId="0" fontId="13" fillId="11" borderId="34" xfId="0" applyFont="1" applyFill="1" applyBorder="1" applyAlignment="1">
      <alignment horizontal="left" vertical="center" wrapText="1" indent="1"/>
    </xf>
    <xf numFmtId="0" fontId="3" fillId="5" borderId="19" xfId="0" applyFont="1" applyFill="1" applyBorder="1" applyAlignment="1">
      <alignment horizontal="right"/>
    </xf>
    <xf numFmtId="0" fontId="3" fillId="5" borderId="19" xfId="0" applyFont="1" applyFill="1" applyBorder="1" applyAlignment="1">
      <alignment horizontal="right" vertical="center"/>
    </xf>
    <xf numFmtId="0" fontId="2" fillId="5" borderId="19" xfId="0" applyFont="1" applyFill="1" applyBorder="1" applyAlignment="1">
      <alignment horizontal="center" textRotation="90" wrapText="1"/>
    </xf>
    <xf numFmtId="0" fontId="0" fillId="4" borderId="19" xfId="0" applyFill="1" applyBorder="1" applyAlignment="1">
      <alignment wrapText="1"/>
    </xf>
    <xf numFmtId="0" fontId="0" fillId="0" borderId="19" xfId="0" applyBorder="1"/>
    <xf numFmtId="0" fontId="0" fillId="4" borderId="19" xfId="0" applyFill="1" applyBorder="1"/>
    <xf numFmtId="0" fontId="19" fillId="0" borderId="19" xfId="0" applyFont="1" applyBorder="1" applyAlignment="1">
      <alignment wrapText="1"/>
    </xf>
    <xf numFmtId="0" fontId="19" fillId="6" borderId="19" xfId="0" applyFont="1" applyFill="1" applyBorder="1" applyAlignment="1">
      <alignment wrapText="1"/>
    </xf>
    <xf numFmtId="0" fontId="0" fillId="7" borderId="19" xfId="0" applyFill="1" applyBorder="1"/>
    <xf numFmtId="0" fontId="0" fillId="6" borderId="19" xfId="0" applyFill="1" applyBorder="1"/>
    <xf numFmtId="0" fontId="0" fillId="0" borderId="19" xfId="0" applyBorder="1" applyAlignment="1">
      <alignment wrapText="1"/>
    </xf>
    <xf numFmtId="0" fontId="9" fillId="12" borderId="38" xfId="0" applyFont="1" applyFill="1" applyBorder="1" applyAlignment="1">
      <alignment vertical="center" wrapText="1"/>
    </xf>
    <xf numFmtId="0" fontId="9" fillId="12" borderId="39" xfId="0" applyFont="1" applyFill="1" applyBorder="1" applyAlignment="1">
      <alignment vertical="center" wrapText="1"/>
    </xf>
    <xf numFmtId="0" fontId="5" fillId="8" borderId="40" xfId="0" applyFont="1" applyFill="1" applyBorder="1"/>
    <xf numFmtId="0" fontId="5" fillId="8" borderId="41" xfId="0" applyFont="1" applyFill="1" applyBorder="1"/>
    <xf numFmtId="0" fontId="0" fillId="7" borderId="19" xfId="0" applyFill="1" applyBorder="1" applyAlignment="1">
      <alignment wrapText="1"/>
    </xf>
    <xf numFmtId="0" fontId="20" fillId="4" borderId="19" xfId="0" applyFont="1" applyFill="1" applyBorder="1"/>
    <xf numFmtId="0" fontId="19" fillId="4" borderId="19" xfId="0" applyFont="1" applyFill="1" applyBorder="1" applyAlignment="1">
      <alignment wrapText="1"/>
    </xf>
    <xf numFmtId="0" fontId="0" fillId="6" borderId="19" xfId="0" applyFill="1" applyBorder="1" applyAlignment="1">
      <alignment wrapText="1"/>
    </xf>
    <xf numFmtId="0" fontId="8" fillId="9" borderId="13" xfId="0" applyFont="1" applyFill="1" applyBorder="1" applyAlignment="1">
      <alignment horizontal="left" vertical="center" wrapText="1" indent="1"/>
    </xf>
    <xf numFmtId="0" fontId="7" fillId="11" borderId="15" xfId="0" applyFont="1" applyFill="1" applyBorder="1" applyAlignment="1">
      <alignment horizontal="left" vertical="center" wrapText="1" indent="1"/>
    </xf>
    <xf numFmtId="0" fontId="22" fillId="13" borderId="0" xfId="0" applyFont="1" applyFill="1"/>
    <xf numFmtId="0" fontId="0" fillId="0" borderId="19" xfId="0" applyBorder="1" applyAlignment="1">
      <alignment horizontal="center" vertical="center" textRotation="90" wrapText="1"/>
    </xf>
    <xf numFmtId="0" fontId="7" fillId="9" borderId="13" xfId="0" applyFont="1" applyFill="1" applyBorder="1" applyAlignment="1">
      <alignment horizontal="left" vertical="center" wrapText="1" indent="1"/>
    </xf>
    <xf numFmtId="0" fontId="0" fillId="22" borderId="0" xfId="0" applyFill="1"/>
    <xf numFmtId="0" fontId="17" fillId="5" borderId="0" xfId="0" applyFont="1" applyFill="1" applyAlignment="1">
      <alignment vertical="top"/>
    </xf>
    <xf numFmtId="0" fontId="23" fillId="18" borderId="35" xfId="0" applyFont="1" applyFill="1" applyBorder="1" applyAlignment="1">
      <alignment horizontal="center" vertical="center" wrapText="1"/>
    </xf>
    <xf numFmtId="0" fontId="23" fillId="18" borderId="36" xfId="0" applyFont="1" applyFill="1" applyBorder="1" applyAlignment="1">
      <alignment horizontal="center" vertical="center" wrapText="1"/>
    </xf>
    <xf numFmtId="0" fontId="23" fillId="18" borderId="37" xfId="0" applyFont="1" applyFill="1" applyBorder="1" applyAlignment="1">
      <alignment horizontal="center" vertical="center" wrapText="1"/>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center" vertical="center" wrapText="1"/>
    </xf>
    <xf numFmtId="0" fontId="0" fillId="0" borderId="50" xfId="0" applyBorder="1" applyAlignment="1">
      <alignment horizontal="center" vertical="center" wrapText="1"/>
    </xf>
    <xf numFmtId="0" fontId="0" fillId="0" borderId="50" xfId="0" applyBorder="1" applyAlignment="1">
      <alignment horizontal="left" vertical="center" wrapText="1" indent="1"/>
    </xf>
    <xf numFmtId="0" fontId="0" fillId="0" borderId="51" xfId="0" applyBorder="1" applyAlignment="1">
      <alignment horizontal="left" vertical="center" wrapText="1" indent="1"/>
    </xf>
    <xf numFmtId="0" fontId="0" fillId="16" borderId="52" xfId="0" applyFill="1" applyBorder="1" applyAlignment="1">
      <alignment horizontal="left" vertical="center" wrapText="1" indent="1"/>
    </xf>
    <xf numFmtId="0" fontId="0" fillId="16" borderId="53" xfId="0" applyFill="1" applyBorder="1" applyAlignment="1">
      <alignment horizontal="center" vertical="center" wrapText="1"/>
    </xf>
    <xf numFmtId="0" fontId="0" fillId="16" borderId="53" xfId="0" applyFill="1" applyBorder="1" applyAlignment="1">
      <alignment horizontal="left" vertical="center" wrapText="1" indent="1"/>
    </xf>
    <xf numFmtId="0" fontId="0" fillId="16" borderId="54" xfId="0" applyFill="1" applyBorder="1" applyAlignment="1">
      <alignment horizontal="left" vertical="center" wrapText="1" indent="1"/>
    </xf>
    <xf numFmtId="1" fontId="15" fillId="2" borderId="19" xfId="0" applyNumberFormat="1" applyFont="1" applyFill="1" applyBorder="1" applyAlignment="1">
      <alignment horizontal="center" vertical="center"/>
    </xf>
    <xf numFmtId="0" fontId="25" fillId="23" borderId="0" xfId="0" applyFont="1" applyFill="1"/>
    <xf numFmtId="0" fontId="3" fillId="22" borderId="0" xfId="0" applyFont="1" applyFill="1"/>
    <xf numFmtId="0" fontId="5" fillId="22" borderId="0" xfId="0" applyFont="1" applyFill="1"/>
    <xf numFmtId="0" fontId="2" fillId="22" borderId="0" xfId="0" applyFont="1" applyFill="1" applyAlignment="1">
      <alignment horizontal="left"/>
    </xf>
    <xf numFmtId="0" fontId="27" fillId="12" borderId="39" xfId="0" applyFont="1" applyFill="1" applyBorder="1" applyAlignment="1">
      <alignment vertical="center" wrapText="1"/>
    </xf>
    <xf numFmtId="0" fontId="27" fillId="12" borderId="25" xfId="0" applyFont="1" applyFill="1" applyBorder="1" applyAlignment="1">
      <alignment vertical="center" wrapText="1"/>
    </xf>
    <xf numFmtId="0" fontId="27" fillId="12" borderId="28" xfId="0" applyFont="1" applyFill="1" applyBorder="1" applyAlignment="1">
      <alignment vertical="center" wrapText="1"/>
    </xf>
    <xf numFmtId="1" fontId="0" fillId="5" borderId="0" xfId="0" applyNumberFormat="1" applyFill="1" applyAlignment="1">
      <alignment horizontal="right" vertical="center"/>
    </xf>
    <xf numFmtId="0" fontId="10" fillId="22" borderId="0" xfId="0" applyFont="1" applyFill="1" applyAlignment="1">
      <alignment horizontal="right"/>
    </xf>
    <xf numFmtId="1" fontId="0" fillId="2" borderId="14" xfId="0" applyNumberFormat="1" applyFill="1" applyBorder="1" applyAlignment="1">
      <alignment horizontal="center" vertical="center"/>
    </xf>
    <xf numFmtId="1" fontId="0" fillId="2" borderId="14" xfId="0" applyNumberFormat="1" applyFill="1" applyBorder="1" applyAlignment="1">
      <alignment horizontal="center" vertical="center" wrapText="1"/>
    </xf>
    <xf numFmtId="1" fontId="0" fillId="2" borderId="22" xfId="0" applyNumberFormat="1" applyFill="1" applyBorder="1" applyAlignment="1">
      <alignment horizontal="center" vertical="center" wrapText="1"/>
    </xf>
    <xf numFmtId="0" fontId="1" fillId="5" borderId="0" xfId="0" applyFont="1" applyFill="1" applyAlignment="1">
      <alignment horizontal="left" vertical="top" wrapText="1"/>
    </xf>
    <xf numFmtId="0" fontId="7" fillId="8" borderId="4" xfId="0" applyFont="1" applyFill="1" applyBorder="1" applyAlignment="1">
      <alignment horizontal="center" vertical="center" textRotation="90"/>
    </xf>
    <xf numFmtId="0" fontId="5" fillId="21" borderId="42" xfId="0" applyFont="1" applyFill="1" applyBorder="1" applyAlignment="1">
      <alignment horizontal="center"/>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1" xfId="0" applyFill="1" applyBorder="1" applyAlignment="1">
      <alignment horizontal="left" wrapText="1" indent="1"/>
    </xf>
    <xf numFmtId="0" fontId="21" fillId="5" borderId="0" xfId="1" applyFont="1" applyFill="1" applyAlignment="1">
      <alignment horizontal="left"/>
    </xf>
    <xf numFmtId="0" fontId="2" fillId="5" borderId="0" xfId="0" applyFont="1" applyFill="1" applyAlignment="1">
      <alignment horizontal="left"/>
    </xf>
    <xf numFmtId="0" fontId="5" fillId="19" borderId="42" xfId="0" applyFont="1" applyFill="1" applyBorder="1" applyAlignment="1">
      <alignment horizontal="center"/>
    </xf>
    <xf numFmtId="0" fontId="5" fillId="20" borderId="42" xfId="0" applyFont="1" applyFill="1" applyBorder="1" applyAlignment="1">
      <alignment horizontal="center"/>
    </xf>
    <xf numFmtId="0" fontId="26" fillId="0" borderId="5" xfId="0" applyFont="1" applyBorder="1" applyAlignment="1">
      <alignment vertical="center" wrapText="1"/>
    </xf>
    <xf numFmtId="0" fontId="26" fillId="0" borderId="1" xfId="0" applyFont="1" applyBorder="1" applyAlignment="1">
      <alignment vertical="center" wrapText="1"/>
    </xf>
    <xf numFmtId="0" fontId="26" fillId="0" borderId="57" xfId="0" applyFont="1" applyBorder="1" applyAlignment="1">
      <alignment vertical="center" wrapText="1"/>
    </xf>
    <xf numFmtId="0" fontId="9" fillId="24" borderId="6" xfId="0" applyFont="1" applyFill="1" applyBorder="1" applyAlignment="1">
      <alignment horizontal="center" vertical="center" wrapText="1"/>
    </xf>
    <xf numFmtId="0" fontId="9" fillId="24" borderId="7" xfId="0" applyFont="1" applyFill="1" applyBorder="1" applyAlignment="1">
      <alignment horizontal="center" vertical="center" wrapText="1"/>
    </xf>
    <xf numFmtId="0" fontId="9" fillId="24" borderId="58" xfId="0" applyFont="1" applyFill="1" applyBorder="1" applyAlignment="1">
      <alignment horizontal="center" vertical="center" wrapText="1"/>
    </xf>
    <xf numFmtId="0" fontId="9" fillId="25" borderId="55" xfId="0" applyFont="1" applyFill="1" applyBorder="1" applyAlignment="1">
      <alignment horizontal="center" vertical="center" wrapText="1"/>
    </xf>
    <xf numFmtId="0" fontId="9" fillId="25" borderId="56" xfId="0" applyFont="1" applyFill="1" applyBorder="1" applyAlignment="1">
      <alignment horizontal="center" vertical="center" wrapText="1"/>
    </xf>
    <xf numFmtId="0" fontId="9" fillId="25" borderId="59" xfId="0" applyFont="1" applyFill="1" applyBorder="1" applyAlignment="1">
      <alignment horizontal="center" vertical="center" wrapText="1"/>
    </xf>
    <xf numFmtId="0" fontId="9" fillId="26" borderId="8" xfId="0" applyFont="1" applyFill="1" applyBorder="1" applyAlignment="1">
      <alignment horizontal="center" vertical="center" wrapText="1"/>
    </xf>
    <xf numFmtId="0" fontId="9" fillId="26" borderId="9" xfId="0" applyFont="1" applyFill="1" applyBorder="1" applyAlignment="1">
      <alignment horizontal="center" vertical="center" wrapText="1"/>
    </xf>
    <xf numFmtId="0" fontId="9" fillId="26" borderId="60" xfId="0" applyFont="1" applyFill="1" applyBorder="1" applyAlignment="1">
      <alignment horizontal="center" vertical="center" wrapText="1"/>
    </xf>
    <xf numFmtId="0" fontId="29" fillId="21" borderId="0" xfId="0" applyFont="1" applyFill="1" applyAlignment="1">
      <alignment horizontal="left" vertical="center" wrapText="1" indent="1"/>
    </xf>
    <xf numFmtId="0" fontId="28" fillId="21" borderId="0" xfId="0" applyFont="1" applyFill="1" applyAlignment="1">
      <alignment horizontal="left" vertical="center" wrapText="1" indent="1"/>
    </xf>
    <xf numFmtId="0" fontId="0" fillId="5" borderId="0" xfId="0" applyFill="1" applyAlignment="1">
      <alignment horizontal="left" vertical="center" wrapText="1"/>
    </xf>
    <xf numFmtId="0" fontId="0" fillId="5" borderId="0" xfId="0" applyFill="1" applyAlignment="1">
      <alignment horizontal="left"/>
    </xf>
    <xf numFmtId="0" fontId="17" fillId="5" borderId="0" xfId="0" applyFont="1" applyFill="1" applyAlignment="1">
      <alignment horizontal="center" vertical="center"/>
    </xf>
    <xf numFmtId="0" fontId="10" fillId="22" borderId="0" xfId="0" applyFont="1" applyFill="1" applyAlignment="1">
      <alignment horizontal="left" vertical="center" wrapText="1" indent="2"/>
    </xf>
  </cellXfs>
  <cellStyles count="2">
    <cellStyle name="Hyperlink" xfId="1" builtinId="8"/>
    <cellStyle name="Normal" xfId="0" builtinId="0"/>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B8084F"/>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solidFill>
                <a:srgbClr val="DF5625"/>
              </a:solid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6-2E83-4F41-A747-AADE3B7B81BA}"/>
              </c:ext>
            </c:extLst>
          </c:dPt>
          <c:dPt>
            <c:idx val="5"/>
            <c:bubble3D val="0"/>
            <c:spPr>
              <a:solidFill>
                <a:srgbClr val="00B050"/>
              </a:solidFill>
              <a:ln w="19050">
                <a:solidFill>
                  <a:schemeClr val="lt1"/>
                </a:solidFill>
              </a:ln>
              <a:effectLst/>
            </c:spPr>
            <c:extLst>
              <c:ext xmlns:c16="http://schemas.microsoft.com/office/drawing/2014/chart" uri="{C3380CC4-5D6E-409C-BE32-E72D297353CC}">
                <c16:uniqueId val="{00000007-2E83-4F41-A747-AADE3B7B81BA}"/>
              </c:ext>
            </c:extLst>
          </c:dPt>
          <c:cat>
            <c:strRef>
              <c:f>'OTJT breakdown &amp; Pie chart'!$L$2:$L$7</c:f>
              <c:strCache>
                <c:ptCount val="6"/>
                <c:pt idx="0">
                  <c:v>Campus tutorial / seminar (1 hour each)</c:v>
                </c:pt>
                <c:pt idx="1">
                  <c:v>Portfolio / KSB workshops</c:v>
                </c:pt>
                <c:pt idx="2">
                  <c:v>On-line taught session (1 hour delivery)</c:v>
                </c:pt>
                <c:pt idx="3">
                  <c:v>Work Based Project / Applied Work Place Learning - to meet Module Assessment</c:v>
                </c:pt>
                <c:pt idx="4">
                  <c:v>Time during working day to focus on assessment preparation</c:v>
                </c:pt>
                <c:pt idx="5">
                  <c:v>Employer-led Training activities (including experiential and project based learning)</c:v>
                </c:pt>
              </c:strCache>
            </c:strRef>
          </c:cat>
          <c:val>
            <c:numRef>
              <c:f>'OTJT breakdown &amp; Pie chart'!$M$2:$M$7</c:f>
              <c:numCache>
                <c:formatCode>General</c:formatCode>
                <c:ptCount val="6"/>
                <c:pt idx="0">
                  <c:v>147</c:v>
                </c:pt>
                <c:pt idx="1">
                  <c:v>18</c:v>
                </c:pt>
                <c:pt idx="2">
                  <c:v>64</c:v>
                </c:pt>
                <c:pt idx="3">
                  <c:v>116</c:v>
                </c:pt>
                <c:pt idx="4">
                  <c:v>82.699999999999946</c:v>
                </c:pt>
                <c:pt idx="5">
                  <c:v>82.699999999999946</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44450</xdr:colOff>
      <xdr:row>14</xdr:row>
      <xdr:rowOff>486640</xdr:rowOff>
    </xdr:from>
    <xdr:to>
      <xdr:col>8</xdr:col>
      <xdr:colOff>600075</xdr:colOff>
      <xdr:row>40</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media/5623/st0482_digital-technology-solutions-specialist_l7_ap-for-publication_2021_10_21.pdf" TargetMode="External"/><Relationship Id="rId1" Type="http://schemas.openxmlformats.org/officeDocument/2006/relationships/hyperlink" Target="https://www.instituteforapprenticeships.org/apprenticeship-standards/digital-and-technology-solutions-specialist-integrated-degree-v1-0"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BO49"/>
  <sheetViews>
    <sheetView tabSelected="1" zoomScaleNormal="100" workbookViewId="0">
      <selection activeCell="I8" sqref="I8"/>
    </sheetView>
  </sheetViews>
  <sheetFormatPr defaultColWidth="8.85546875" defaultRowHeight="15"/>
  <cols>
    <col min="2" max="2" width="4.85546875" customWidth="1"/>
    <col min="3" max="3" width="48.42578125" customWidth="1"/>
    <col min="4" max="4" width="11.42578125" customWidth="1"/>
    <col min="5" max="5" width="13.42578125" customWidth="1"/>
    <col min="6" max="6" width="13.85546875" customWidth="1"/>
    <col min="7" max="7" width="15" customWidth="1"/>
    <col min="8" max="8" width="11.42578125" customWidth="1"/>
    <col min="9" max="9" width="10.85546875" customWidth="1"/>
    <col min="10" max="16" width="7.42578125" customWidth="1"/>
    <col min="17" max="18" width="10" customWidth="1"/>
    <col min="19" max="21" width="31" customWidth="1"/>
    <col min="22" max="62" width="14.42578125" style="2" customWidth="1"/>
  </cols>
  <sheetData>
    <row r="1" spans="1:67" ht="15.95" customHeight="1">
      <c r="A1" s="3"/>
      <c r="B1" s="3"/>
      <c r="C1" s="3"/>
      <c r="D1" s="3"/>
      <c r="E1" s="3"/>
      <c r="F1" s="3"/>
      <c r="G1" s="3"/>
      <c r="H1" s="3"/>
      <c r="I1" s="3"/>
      <c r="J1" s="3"/>
      <c r="K1" s="3"/>
      <c r="L1" s="3"/>
      <c r="M1" s="3"/>
      <c r="N1" s="3"/>
      <c r="O1" s="3"/>
      <c r="P1" s="3"/>
      <c r="Q1" s="3"/>
      <c r="R1" s="3"/>
      <c r="S1" s="3"/>
      <c r="T1" s="3"/>
      <c r="U1" s="3"/>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3"/>
      <c r="BL1" s="3"/>
      <c r="BM1" s="3"/>
      <c r="BN1" s="3"/>
      <c r="BO1" s="3"/>
    </row>
    <row r="2" spans="1:67" s="1" customFormat="1" ht="25.5" customHeight="1">
      <c r="A2" s="5"/>
      <c r="B2" s="5"/>
      <c r="C2" s="10" t="s">
        <v>0</v>
      </c>
      <c r="D2" s="10"/>
      <c r="E2" s="114" t="s">
        <v>1</v>
      </c>
      <c r="F2" s="114"/>
      <c r="G2" s="114"/>
      <c r="H2" s="10"/>
      <c r="I2" s="120" t="s">
        <v>2</v>
      </c>
      <c r="J2" s="121"/>
      <c r="K2" s="121"/>
      <c r="L2" s="121"/>
      <c r="M2" s="121"/>
      <c r="N2" s="121"/>
      <c r="O2" s="121"/>
      <c r="P2" s="121"/>
      <c r="Q2" s="121"/>
      <c r="R2" s="121"/>
      <c r="S2" s="121"/>
      <c r="T2" s="121"/>
      <c r="U2" s="121"/>
      <c r="V2" s="121"/>
      <c r="W2" s="121"/>
      <c r="X2" s="121"/>
      <c r="Y2" s="121"/>
      <c r="Z2" s="121"/>
      <c r="AA2" s="121"/>
      <c r="AB2" s="121"/>
      <c r="AC2" s="121"/>
      <c r="AD2" s="121"/>
      <c r="AE2" s="121"/>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row>
    <row r="3" spans="1:67" s="1" customFormat="1" ht="35.450000000000003" customHeight="1">
      <c r="A3" s="5"/>
      <c r="B3" s="5"/>
      <c r="C3" s="11"/>
      <c r="D3" s="11"/>
      <c r="E3" s="114"/>
      <c r="F3" s="114"/>
      <c r="G3" s="114"/>
      <c r="H3" s="11"/>
      <c r="I3" s="120" t="s">
        <v>3</v>
      </c>
      <c r="J3" s="121"/>
      <c r="K3" s="121"/>
      <c r="L3" s="121"/>
      <c r="M3" s="121"/>
      <c r="N3" s="121"/>
      <c r="O3" s="121"/>
      <c r="P3" s="121"/>
      <c r="Q3" s="121"/>
      <c r="R3" s="121"/>
      <c r="S3" s="121"/>
      <c r="T3" s="121"/>
      <c r="U3" s="121"/>
      <c r="V3" s="121"/>
      <c r="W3" s="121"/>
      <c r="X3" s="121"/>
      <c r="Y3" s="121"/>
      <c r="Z3" s="121"/>
      <c r="AA3" s="121"/>
      <c r="AB3" s="121"/>
      <c r="AC3" s="121"/>
      <c r="AD3" s="121"/>
      <c r="AE3" s="121"/>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row>
    <row r="4" spans="1:67" s="1" customFormat="1" ht="25.5" customHeight="1">
      <c r="A4" s="5"/>
      <c r="B4" s="5"/>
      <c r="C4" s="10" t="s">
        <v>4</v>
      </c>
      <c r="D4" s="11"/>
      <c r="E4" s="11"/>
      <c r="F4" s="11"/>
      <c r="G4" s="11"/>
      <c r="H4" s="11"/>
      <c r="I4" s="12">
        <v>7</v>
      </c>
      <c r="J4" s="12"/>
      <c r="K4" s="12"/>
      <c r="L4" s="12"/>
      <c r="M4" s="12"/>
      <c r="N4" s="12"/>
      <c r="O4" s="12"/>
      <c r="P4" s="12"/>
      <c r="Q4" s="12"/>
      <c r="R4" s="12"/>
      <c r="S4" s="12"/>
      <c r="T4" s="12"/>
      <c r="U4" s="12"/>
      <c r="V4" s="12"/>
      <c r="W4" s="12"/>
      <c r="X4" s="12"/>
      <c r="Y4" s="12"/>
      <c r="Z4" s="12"/>
      <c r="AA4" s="12"/>
      <c r="AB4" s="12"/>
      <c r="AC4" s="12"/>
      <c r="AD4" s="12"/>
      <c r="AE4" s="12"/>
      <c r="AF4" s="5"/>
      <c r="AG4" s="5"/>
      <c r="AH4" s="5"/>
      <c r="AI4" s="5"/>
      <c r="AJ4" s="5"/>
      <c r="AK4" s="5"/>
      <c r="AL4" s="5"/>
      <c r="AM4" s="5"/>
      <c r="AN4" s="5"/>
      <c r="AO4" s="5"/>
      <c r="AP4" s="5"/>
      <c r="AQ4" s="103"/>
      <c r="AR4" s="103"/>
      <c r="AS4" s="103"/>
      <c r="AT4" s="103"/>
      <c r="AU4" s="103"/>
      <c r="AV4" s="103"/>
      <c r="AW4" s="103"/>
      <c r="AX4" s="5"/>
      <c r="AY4" s="5"/>
      <c r="AZ4" s="5"/>
      <c r="BA4" s="5"/>
      <c r="BB4" s="5"/>
      <c r="BC4" s="5"/>
      <c r="BD4" s="5"/>
      <c r="BE4" s="5"/>
      <c r="BF4" s="5"/>
      <c r="BG4" s="5"/>
      <c r="BH4" s="5"/>
      <c r="BI4" s="5"/>
      <c r="BJ4" s="5"/>
      <c r="BK4" s="5"/>
      <c r="BL4" s="5"/>
      <c r="BM4" s="5"/>
      <c r="BN4" s="5"/>
      <c r="BO4" s="5"/>
    </row>
    <row r="5" spans="1:67" ht="25.5" customHeight="1">
      <c r="A5" s="3"/>
      <c r="B5" s="3"/>
      <c r="C5" s="10" t="s">
        <v>5</v>
      </c>
      <c r="D5" s="10"/>
      <c r="E5" s="10"/>
      <c r="F5" s="10"/>
      <c r="G5" s="10"/>
      <c r="H5" s="10"/>
      <c r="I5" s="121" t="s">
        <v>6</v>
      </c>
      <c r="J5" s="121"/>
      <c r="K5" s="121"/>
      <c r="L5" s="121"/>
      <c r="M5" s="121"/>
      <c r="N5" s="121"/>
      <c r="O5" s="121"/>
      <c r="P5" s="121"/>
      <c r="Q5" s="121"/>
      <c r="R5" s="136" t="s">
        <v>7</v>
      </c>
      <c r="S5" s="137"/>
      <c r="T5" s="137"/>
      <c r="U5" s="137"/>
      <c r="V5" s="137"/>
      <c r="W5" s="11"/>
      <c r="X5" s="11"/>
      <c r="Y5" s="11"/>
      <c r="Z5" s="11"/>
      <c r="AA5" s="11"/>
      <c r="AB5" s="11"/>
      <c r="AC5" s="11"/>
      <c r="AD5" s="11"/>
      <c r="AE5" s="11"/>
      <c r="AF5" s="4"/>
      <c r="AG5" s="124" t="s">
        <v>8</v>
      </c>
      <c r="AH5" s="125"/>
      <c r="AI5" s="125"/>
      <c r="AJ5" s="125"/>
      <c r="AK5" s="125"/>
      <c r="AL5" s="125"/>
      <c r="AM5" s="125"/>
      <c r="AN5" s="125"/>
      <c r="AO5" s="125"/>
      <c r="AP5" s="126"/>
      <c r="AQ5" s="103"/>
      <c r="AR5" s="103"/>
      <c r="AS5" s="103"/>
      <c r="AT5" s="103"/>
      <c r="AU5" s="103"/>
      <c r="AV5" s="103"/>
      <c r="AW5" s="104"/>
      <c r="AX5" s="4"/>
      <c r="AY5" s="4"/>
      <c r="AZ5" s="4"/>
      <c r="BA5" s="4"/>
      <c r="BB5" s="4"/>
      <c r="BC5" s="4"/>
      <c r="BD5" s="4"/>
      <c r="BE5" s="4"/>
      <c r="BF5" s="4"/>
      <c r="BG5" s="4"/>
      <c r="BH5" s="4"/>
      <c r="BI5" s="4"/>
      <c r="BJ5" s="4"/>
      <c r="BK5" s="3"/>
      <c r="BL5" s="3"/>
      <c r="BM5" s="3"/>
      <c r="BN5" s="3"/>
      <c r="BO5" s="3"/>
    </row>
    <row r="6" spans="1:67" ht="25.5" customHeight="1">
      <c r="A6" s="3"/>
      <c r="B6" s="3"/>
      <c r="C6" s="11"/>
      <c r="D6" s="11"/>
      <c r="E6" s="11"/>
      <c r="F6" s="11"/>
      <c r="G6" s="11"/>
      <c r="H6" s="11"/>
      <c r="I6" s="12"/>
      <c r="J6" s="12"/>
      <c r="K6" s="12"/>
      <c r="L6" s="12"/>
      <c r="M6" s="12"/>
      <c r="N6" s="12"/>
      <c r="O6" s="12"/>
      <c r="P6" s="12"/>
      <c r="Q6" s="12"/>
      <c r="R6" s="137"/>
      <c r="S6" s="137"/>
      <c r="T6" s="137"/>
      <c r="U6" s="137"/>
      <c r="V6" s="137"/>
      <c r="W6" s="12"/>
      <c r="X6" s="12"/>
      <c r="Y6" s="12"/>
      <c r="Z6" s="12"/>
      <c r="AA6" s="12"/>
      <c r="AB6" s="12"/>
      <c r="AC6" s="12"/>
      <c r="AD6" s="12"/>
      <c r="AE6" s="12"/>
      <c r="AF6" s="4"/>
      <c r="AG6" s="127" t="s">
        <v>9</v>
      </c>
      <c r="AH6" s="128"/>
      <c r="AI6" s="128"/>
      <c r="AJ6" s="128"/>
      <c r="AK6" s="128"/>
      <c r="AL6" s="128"/>
      <c r="AM6" s="128"/>
      <c r="AN6" s="128"/>
      <c r="AO6" s="128"/>
      <c r="AP6" s="129"/>
      <c r="AQ6" s="103"/>
      <c r="AR6" s="103"/>
      <c r="AS6" s="103"/>
      <c r="AT6" s="103"/>
      <c r="AU6" s="103"/>
      <c r="AV6" s="103"/>
      <c r="AW6" s="104"/>
      <c r="AX6" s="4"/>
      <c r="AY6" s="4"/>
      <c r="AZ6" s="4"/>
      <c r="BA6" s="4"/>
      <c r="BB6" s="4"/>
      <c r="BC6" s="4"/>
      <c r="BD6" s="4"/>
      <c r="BE6" s="4"/>
      <c r="BF6" s="4"/>
      <c r="BG6" s="4"/>
      <c r="BH6" s="4"/>
      <c r="BI6" s="4"/>
      <c r="BJ6" s="4"/>
      <c r="BK6" s="3"/>
      <c r="BL6" s="3"/>
      <c r="BM6" s="3"/>
      <c r="BN6" s="3"/>
      <c r="BO6" s="3"/>
    </row>
    <row r="7" spans="1:67" ht="25.5" customHeight="1">
      <c r="A7" s="3"/>
      <c r="B7" s="3"/>
      <c r="C7" s="11" t="s">
        <v>10</v>
      </c>
      <c r="D7" s="11"/>
      <c r="E7" s="11"/>
      <c r="G7" s="77" t="s">
        <v>11</v>
      </c>
      <c r="H7" s="77"/>
      <c r="I7" s="110">
        <v>22</v>
      </c>
      <c r="J7" s="29" t="s">
        <v>12</v>
      </c>
      <c r="K7" s="12"/>
      <c r="L7" s="12"/>
      <c r="M7" s="12"/>
      <c r="N7" s="12"/>
      <c r="O7" s="12"/>
      <c r="P7" s="12"/>
      <c r="Q7" s="12"/>
      <c r="R7" s="137"/>
      <c r="S7" s="137"/>
      <c r="T7" s="137"/>
      <c r="U7" s="137"/>
      <c r="V7" s="137"/>
      <c r="W7" s="12"/>
      <c r="X7" s="12"/>
      <c r="Y7" s="12"/>
      <c r="Z7" s="12"/>
      <c r="AA7" s="12"/>
      <c r="AB7" s="12"/>
      <c r="AC7" s="12"/>
      <c r="AD7" s="12"/>
      <c r="AE7" s="12"/>
      <c r="AF7" s="12"/>
      <c r="AG7" s="130" t="s">
        <v>13</v>
      </c>
      <c r="AH7" s="131"/>
      <c r="AI7" s="131"/>
      <c r="AJ7" s="131"/>
      <c r="AK7" s="131"/>
      <c r="AL7" s="131"/>
      <c r="AM7" s="131"/>
      <c r="AN7" s="131"/>
      <c r="AO7" s="131"/>
      <c r="AP7" s="132"/>
      <c r="AQ7" s="103"/>
      <c r="AR7" s="103"/>
      <c r="AS7" s="103"/>
      <c r="AT7" s="103"/>
      <c r="AU7" s="103"/>
      <c r="AV7" s="103"/>
      <c r="AW7" s="105"/>
      <c r="AX7" s="4"/>
      <c r="AY7" s="4"/>
      <c r="AZ7" s="4"/>
      <c r="BA7" s="4"/>
      <c r="BB7" s="4"/>
      <c r="BC7" s="4"/>
      <c r="BD7" s="4"/>
      <c r="BE7" s="4"/>
      <c r="BF7" s="4"/>
      <c r="BG7" s="4"/>
      <c r="BH7" s="4"/>
      <c r="BI7" s="4"/>
      <c r="BJ7" s="4"/>
      <c r="BK7" s="3"/>
      <c r="BL7" s="3"/>
      <c r="BM7" s="3"/>
      <c r="BN7" s="3"/>
      <c r="BO7" s="3"/>
    </row>
    <row r="8" spans="1:67" ht="25.5" customHeight="1">
      <c r="A8" s="3"/>
      <c r="B8" s="3"/>
      <c r="C8" s="11" t="s">
        <v>14</v>
      </c>
      <c r="D8" s="11"/>
      <c r="E8" s="11"/>
      <c r="F8" s="11"/>
      <c r="G8" s="11"/>
      <c r="H8" s="11"/>
      <c r="I8" s="28">
        <f>46.4*6*I7/12</f>
        <v>510.39999999999992</v>
      </c>
      <c r="J8" s="11"/>
      <c r="K8" s="23"/>
      <c r="L8" s="23"/>
      <c r="M8" s="23"/>
      <c r="N8" s="23"/>
      <c r="O8" s="23"/>
      <c r="P8" s="23"/>
      <c r="Q8" s="23"/>
      <c r="R8" s="137"/>
      <c r="S8" s="137"/>
      <c r="T8" s="137"/>
      <c r="U8" s="137"/>
      <c r="V8" s="137"/>
      <c r="W8" s="23"/>
      <c r="X8" s="23"/>
      <c r="Y8" s="23"/>
      <c r="Z8" s="23"/>
      <c r="AA8" s="23"/>
      <c r="AB8" s="23"/>
      <c r="AC8" s="23"/>
      <c r="AD8" s="23"/>
      <c r="AE8" s="23"/>
      <c r="AF8" s="4"/>
      <c r="AG8" s="133" t="s">
        <v>15</v>
      </c>
      <c r="AH8" s="134"/>
      <c r="AI8" s="134"/>
      <c r="AJ8" s="134"/>
      <c r="AK8" s="134"/>
      <c r="AL8" s="134"/>
      <c r="AM8" s="134"/>
      <c r="AN8" s="134"/>
      <c r="AO8" s="134"/>
      <c r="AP8" s="135"/>
      <c r="AQ8" s="103"/>
      <c r="AR8" s="103"/>
      <c r="AS8" s="103"/>
      <c r="AT8" s="103"/>
      <c r="AU8" s="103"/>
      <c r="AV8" s="103"/>
      <c r="AW8" s="4"/>
      <c r="AX8" s="4"/>
      <c r="AY8" s="4"/>
      <c r="AZ8" s="4"/>
      <c r="BA8" s="4"/>
      <c r="BB8" s="4"/>
      <c r="BC8" s="4"/>
      <c r="BD8" s="4"/>
      <c r="BE8" s="4"/>
      <c r="BF8" s="4"/>
      <c r="BG8" s="4"/>
      <c r="BH8" s="4"/>
      <c r="BI8" s="4"/>
      <c r="BJ8" s="4"/>
      <c r="BK8" s="3"/>
      <c r="BL8" s="3"/>
      <c r="BM8" s="3"/>
      <c r="BN8" s="3"/>
      <c r="BO8" s="3"/>
    </row>
    <row r="9" spans="1:67" ht="25.5" customHeight="1">
      <c r="A9" s="3"/>
      <c r="B9" s="3"/>
      <c r="C9" s="11" t="s">
        <v>16</v>
      </c>
      <c r="D9" s="11"/>
      <c r="E9" s="11"/>
      <c r="F9" s="11"/>
      <c r="G9" s="11"/>
      <c r="H9" s="11"/>
      <c r="I9" s="28">
        <f>SUM(J14:R19)</f>
        <v>510.39999999999992</v>
      </c>
      <c r="J9" s="29" t="s">
        <v>17</v>
      </c>
      <c r="K9" s="23"/>
      <c r="L9" s="23"/>
      <c r="M9" s="23"/>
      <c r="N9" s="23"/>
      <c r="O9" s="23"/>
      <c r="P9" s="23"/>
      <c r="Q9" s="23"/>
      <c r="R9" s="137"/>
      <c r="S9" s="137"/>
      <c r="T9" s="137"/>
      <c r="U9" s="137"/>
      <c r="V9" s="137"/>
      <c r="W9" s="23"/>
      <c r="X9" s="23"/>
      <c r="Y9" s="23"/>
      <c r="Z9" s="23"/>
      <c r="AA9" s="23"/>
      <c r="AB9" s="23"/>
      <c r="AC9" s="23"/>
      <c r="AD9" s="23"/>
      <c r="AE9" s="23"/>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3"/>
      <c r="BL9" s="3"/>
      <c r="BM9" s="3"/>
      <c r="BN9" s="3"/>
      <c r="BO9" s="3"/>
    </row>
    <row r="10" spans="1:67" ht="21" customHeight="1">
      <c r="A10" s="3"/>
      <c r="B10" s="3"/>
      <c r="C10" s="3"/>
      <c r="D10" s="3"/>
      <c r="E10" s="3"/>
      <c r="F10" s="3"/>
      <c r="G10" s="3"/>
      <c r="H10" s="3"/>
      <c r="I10" s="3"/>
      <c r="J10" s="3"/>
      <c r="K10" s="3"/>
      <c r="L10" s="3"/>
      <c r="M10" s="3"/>
      <c r="N10" s="3"/>
      <c r="O10" s="3"/>
      <c r="P10" s="3"/>
      <c r="Q10" s="3"/>
      <c r="R10" s="3"/>
      <c r="S10" s="12"/>
      <c r="T10" s="12"/>
      <c r="U10" s="12"/>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3"/>
      <c r="BL10" s="3"/>
      <c r="BM10" s="3"/>
      <c r="BN10" s="3"/>
      <c r="BO10" s="3"/>
    </row>
    <row r="11" spans="1:67">
      <c r="A11" s="3"/>
      <c r="B11" s="3"/>
      <c r="C11" s="3"/>
      <c r="D11" s="3"/>
      <c r="E11" s="3"/>
      <c r="F11" s="3"/>
      <c r="G11" s="3"/>
      <c r="H11" s="3"/>
      <c r="I11" s="3"/>
      <c r="J11" s="3"/>
      <c r="K11" s="3"/>
      <c r="L11" s="3"/>
      <c r="M11" s="3"/>
      <c r="N11" s="3"/>
      <c r="O11" s="3"/>
      <c r="P11" s="3"/>
      <c r="Q11" s="3"/>
      <c r="R11" s="3"/>
      <c r="S11" s="3"/>
      <c r="T11" s="3"/>
      <c r="U11" s="3"/>
      <c r="V11" s="122" t="s">
        <v>18</v>
      </c>
      <c r="W11" s="122"/>
      <c r="X11" s="122"/>
      <c r="Y11" s="122"/>
      <c r="Z11" s="122"/>
      <c r="AA11" s="122"/>
      <c r="AB11" s="122"/>
      <c r="AC11" s="123" t="s">
        <v>19</v>
      </c>
      <c r="AD11" s="123"/>
      <c r="AE11" s="123"/>
      <c r="AF11" s="123"/>
      <c r="AG11" s="123"/>
      <c r="AH11" s="123"/>
      <c r="AI11" s="122" t="s">
        <v>20</v>
      </c>
      <c r="AJ11" s="122"/>
      <c r="AK11" s="122"/>
      <c r="AL11" s="122"/>
      <c r="AM11" s="122"/>
      <c r="AN11" s="122"/>
      <c r="AO11" s="122"/>
      <c r="AP11" s="122"/>
      <c r="AQ11" s="122"/>
      <c r="AR11" s="122"/>
      <c r="AS11" s="122"/>
      <c r="AT11" s="123" t="s">
        <v>21</v>
      </c>
      <c r="AU11" s="123"/>
      <c r="AV11" s="123"/>
      <c r="AW11" s="123"/>
      <c r="AX11" s="123"/>
      <c r="AY11" s="116" t="s">
        <v>22</v>
      </c>
      <c r="AZ11" s="116"/>
      <c r="BA11" s="116"/>
      <c r="BB11" s="116"/>
      <c r="BC11" s="116"/>
      <c r="BD11" s="116"/>
      <c r="BE11" s="116"/>
      <c r="BF11" s="116"/>
      <c r="BG11" s="116"/>
      <c r="BH11" s="116"/>
      <c r="BI11" s="116"/>
      <c r="BJ11" s="116"/>
      <c r="BK11" s="3"/>
      <c r="BL11" s="3"/>
      <c r="BM11" s="3"/>
      <c r="BN11" s="3"/>
      <c r="BO11" s="3"/>
    </row>
    <row r="12" spans="1:67" ht="377.45" customHeight="1">
      <c r="A12" s="3"/>
      <c r="B12" s="3"/>
      <c r="C12" s="30" t="s">
        <v>23</v>
      </c>
      <c r="D12" s="30" t="s">
        <v>24</v>
      </c>
      <c r="E12" s="24" t="s">
        <v>25</v>
      </c>
      <c r="F12" s="24" t="s">
        <v>26</v>
      </c>
      <c r="G12" s="24" t="s">
        <v>27</v>
      </c>
      <c r="H12" s="26" t="s">
        <v>28</v>
      </c>
      <c r="I12" s="26" t="s">
        <v>29</v>
      </c>
      <c r="J12" s="22" t="s">
        <v>30</v>
      </c>
      <c r="K12" s="22" t="s">
        <v>31</v>
      </c>
      <c r="L12" s="22" t="s">
        <v>32</v>
      </c>
      <c r="M12" s="22" t="s">
        <v>33</v>
      </c>
      <c r="N12" s="25" t="s">
        <v>34</v>
      </c>
      <c r="O12" s="25" t="s">
        <v>35</v>
      </c>
      <c r="P12" s="27" t="s">
        <v>36</v>
      </c>
      <c r="Q12" s="27" t="s">
        <v>37</v>
      </c>
      <c r="R12" s="27" t="s">
        <v>38</v>
      </c>
      <c r="S12" s="117" t="s">
        <v>39</v>
      </c>
      <c r="T12" s="118"/>
      <c r="U12" s="119"/>
      <c r="V12" s="58" t="s">
        <v>40</v>
      </c>
      <c r="W12" s="58" t="s">
        <v>41</v>
      </c>
      <c r="X12" s="58" t="s">
        <v>42</v>
      </c>
      <c r="Y12" s="58" t="s">
        <v>43</v>
      </c>
      <c r="Z12" s="58" t="s">
        <v>44</v>
      </c>
      <c r="AA12" s="58" t="s">
        <v>45</v>
      </c>
      <c r="AB12" s="58" t="s">
        <v>46</v>
      </c>
      <c r="AC12" s="58" t="s">
        <v>47</v>
      </c>
      <c r="AD12" s="58" t="s">
        <v>48</v>
      </c>
      <c r="AE12" s="58" t="s">
        <v>49</v>
      </c>
      <c r="AF12" s="58" t="s">
        <v>50</v>
      </c>
      <c r="AG12" s="58" t="s">
        <v>51</v>
      </c>
      <c r="AH12" s="58" t="s">
        <v>52</v>
      </c>
      <c r="AI12" s="58" t="s">
        <v>53</v>
      </c>
      <c r="AJ12" s="58" t="s">
        <v>54</v>
      </c>
      <c r="AK12" s="58" t="s">
        <v>55</v>
      </c>
      <c r="AL12" s="58" t="s">
        <v>56</v>
      </c>
      <c r="AM12" s="58" t="s">
        <v>57</v>
      </c>
      <c r="AN12" s="58" t="s">
        <v>58</v>
      </c>
      <c r="AO12" s="58" t="s">
        <v>59</v>
      </c>
      <c r="AP12" s="58" t="s">
        <v>60</v>
      </c>
      <c r="AQ12" s="58" t="s">
        <v>61</v>
      </c>
      <c r="AR12" s="58" t="s">
        <v>62</v>
      </c>
      <c r="AS12" s="58" t="s">
        <v>63</v>
      </c>
      <c r="AT12" s="58" t="s">
        <v>64</v>
      </c>
      <c r="AU12" s="58" t="s">
        <v>65</v>
      </c>
      <c r="AV12" s="58" t="s">
        <v>66</v>
      </c>
      <c r="AW12" s="58" t="s">
        <v>67</v>
      </c>
      <c r="AX12" s="58" t="s">
        <v>68</v>
      </c>
      <c r="AY12" s="58" t="s">
        <v>69</v>
      </c>
      <c r="AZ12" s="58" t="s">
        <v>70</v>
      </c>
      <c r="BA12" s="58" t="s">
        <v>71</v>
      </c>
      <c r="BB12" s="58" t="s">
        <v>72</v>
      </c>
      <c r="BC12" s="58" t="s">
        <v>73</v>
      </c>
      <c r="BD12" s="58" t="s">
        <v>74</v>
      </c>
      <c r="BE12" s="58" t="s">
        <v>75</v>
      </c>
      <c r="BF12" s="58" t="s">
        <v>76</v>
      </c>
      <c r="BG12" s="58" t="s">
        <v>77</v>
      </c>
      <c r="BH12" s="58" t="s">
        <v>78</v>
      </c>
      <c r="BI12" s="58" t="s">
        <v>79</v>
      </c>
      <c r="BJ12" s="58" t="s">
        <v>80</v>
      </c>
      <c r="BK12" s="3"/>
      <c r="BL12" s="3"/>
      <c r="BM12" s="3"/>
      <c r="BN12" s="3"/>
      <c r="BO12" s="3"/>
    </row>
    <row r="13" spans="1:67" ht="23.45" customHeight="1">
      <c r="A13" s="3"/>
      <c r="B13" s="3"/>
      <c r="C13" s="7"/>
      <c r="D13" s="13"/>
      <c r="E13" s="13"/>
      <c r="F13" s="13"/>
      <c r="G13" s="13"/>
      <c r="H13" s="13"/>
      <c r="I13" s="8"/>
      <c r="J13" s="8"/>
      <c r="K13" s="8"/>
      <c r="L13" s="8"/>
      <c r="M13" s="8"/>
      <c r="N13" s="8"/>
      <c r="O13" s="8"/>
      <c r="P13" s="8"/>
      <c r="Q13" s="8"/>
      <c r="R13" s="8"/>
      <c r="S13" s="39" t="s">
        <v>81</v>
      </c>
      <c r="T13" s="40" t="s">
        <v>82</v>
      </c>
      <c r="U13" s="40" t="s">
        <v>83</v>
      </c>
      <c r="V13" s="69"/>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3"/>
      <c r="BL13" s="3"/>
      <c r="BM13" s="3"/>
      <c r="BN13" s="3"/>
      <c r="BO13" s="3"/>
    </row>
    <row r="14" spans="1:67" ht="178.5" customHeight="1">
      <c r="A14" s="3"/>
      <c r="B14" s="115" t="s">
        <v>84</v>
      </c>
      <c r="C14" s="75" t="s">
        <v>85</v>
      </c>
      <c r="D14" s="16">
        <v>30</v>
      </c>
      <c r="E14" s="16">
        <v>1</v>
      </c>
      <c r="F14" s="16">
        <v>4</v>
      </c>
      <c r="G14" s="16"/>
      <c r="H14" s="16">
        <v>0</v>
      </c>
      <c r="I14" s="111">
        <f>(($D14/(SUM($D$14:$D$20)))*($I$8))-H14</f>
        <v>85.066666666666649</v>
      </c>
      <c r="J14" s="112"/>
      <c r="K14" s="112">
        <v>35</v>
      </c>
      <c r="L14" s="112">
        <v>2</v>
      </c>
      <c r="M14" s="112">
        <v>16</v>
      </c>
      <c r="N14" s="112"/>
      <c r="O14" s="112"/>
      <c r="P14" s="112">
        <v>16</v>
      </c>
      <c r="Q14" s="112">
        <f>(I14-(SUM(J14:P14)))/2</f>
        <v>8.0333333333333243</v>
      </c>
      <c r="R14" s="113">
        <f>(I14-(SUM(J14:P14)))/2</f>
        <v>8.0333333333333243</v>
      </c>
      <c r="S14" s="107" t="s">
        <v>86</v>
      </c>
      <c r="T14" s="33" t="s">
        <v>87</v>
      </c>
      <c r="U14" s="67" t="s">
        <v>88</v>
      </c>
      <c r="V14" s="63"/>
      <c r="W14" s="71"/>
      <c r="X14" s="60"/>
      <c r="Y14" s="61"/>
      <c r="Z14" s="60"/>
      <c r="AA14" s="61"/>
      <c r="AB14" s="64"/>
      <c r="AC14" s="61"/>
      <c r="AD14" s="63"/>
      <c r="AE14" s="60"/>
      <c r="AF14" s="63"/>
      <c r="AG14" s="60"/>
      <c r="AH14" s="60"/>
      <c r="AI14" s="61"/>
      <c r="AJ14" s="60"/>
      <c r="AK14" s="60"/>
      <c r="AL14" s="63"/>
      <c r="AM14" s="63"/>
      <c r="AN14" s="60"/>
      <c r="AO14" s="60"/>
      <c r="AP14" s="63"/>
      <c r="AQ14" s="60"/>
      <c r="AR14" s="63"/>
      <c r="AS14" s="60"/>
      <c r="AT14" s="63"/>
      <c r="AU14" s="61"/>
      <c r="AV14" s="63"/>
      <c r="AW14" s="60"/>
      <c r="AX14" s="63"/>
      <c r="AY14" s="63"/>
      <c r="AZ14" s="63"/>
      <c r="BA14" s="63"/>
      <c r="BB14" s="63"/>
      <c r="BC14" s="63"/>
      <c r="BD14" s="63"/>
      <c r="BE14" s="63"/>
      <c r="BF14" s="63"/>
      <c r="BG14" s="63"/>
      <c r="BH14" s="63"/>
      <c r="BI14" s="63"/>
      <c r="BJ14" s="61"/>
      <c r="BK14" s="3"/>
      <c r="BL14" s="3"/>
      <c r="BM14" s="3"/>
      <c r="BN14" s="3"/>
      <c r="BO14" s="3"/>
    </row>
    <row r="15" spans="1:67" ht="142.5" customHeight="1">
      <c r="A15" s="3"/>
      <c r="B15" s="115"/>
      <c r="C15" s="75" t="s">
        <v>89</v>
      </c>
      <c r="D15" s="16">
        <v>30</v>
      </c>
      <c r="E15" s="16">
        <v>5</v>
      </c>
      <c r="F15" s="16">
        <v>7</v>
      </c>
      <c r="G15" s="16"/>
      <c r="H15" s="16">
        <v>0</v>
      </c>
      <c r="I15" s="111">
        <f>(($D15/(SUM($D$14:$D$20)))*($I$8))-H15</f>
        <v>85.066666666666649</v>
      </c>
      <c r="J15" s="112"/>
      <c r="K15" s="112">
        <v>35</v>
      </c>
      <c r="L15" s="112">
        <v>2</v>
      </c>
      <c r="M15" s="112">
        <v>16</v>
      </c>
      <c r="N15" s="112"/>
      <c r="O15" s="112"/>
      <c r="P15" s="112">
        <v>16</v>
      </c>
      <c r="Q15" s="112">
        <f>(I15-(SUM(J15:P15)))/2</f>
        <v>8.0333333333333243</v>
      </c>
      <c r="R15" s="113">
        <f>(I15-(SUM(J15:P15)))/2</f>
        <v>8.0333333333333243</v>
      </c>
      <c r="S15" s="34" t="s">
        <v>90</v>
      </c>
      <c r="T15" s="35" t="s">
        <v>91</v>
      </c>
      <c r="U15" s="68" t="s">
        <v>92</v>
      </c>
      <c r="V15" s="59"/>
      <c r="W15" s="59"/>
      <c r="X15" s="60"/>
      <c r="Y15" s="61"/>
      <c r="Z15" s="60"/>
      <c r="AA15" s="60"/>
      <c r="AB15" s="64"/>
      <c r="AC15" s="61"/>
      <c r="AD15" s="62"/>
      <c r="AE15" s="63"/>
      <c r="AF15" s="64"/>
      <c r="AG15" s="64"/>
      <c r="AH15" s="60"/>
      <c r="AI15" s="61"/>
      <c r="AJ15" s="60"/>
      <c r="AK15" s="60"/>
      <c r="AL15" s="63"/>
      <c r="AM15" s="63"/>
      <c r="AN15" s="60"/>
      <c r="AO15" s="60"/>
      <c r="AP15" s="63"/>
      <c r="AQ15" s="60"/>
      <c r="AR15" s="64"/>
      <c r="AS15" s="60"/>
      <c r="AT15" s="61"/>
      <c r="AU15" s="60"/>
      <c r="AV15" s="72"/>
      <c r="AW15" s="60"/>
      <c r="AX15" s="63"/>
      <c r="AY15" s="63"/>
      <c r="AZ15" s="60"/>
      <c r="BA15" s="63"/>
      <c r="BB15" s="63"/>
      <c r="BC15" s="63"/>
      <c r="BD15" s="63"/>
      <c r="BE15" s="63"/>
      <c r="BF15" s="63"/>
      <c r="BG15" s="65"/>
      <c r="BH15" s="63"/>
      <c r="BI15" s="63"/>
      <c r="BJ15" s="63"/>
      <c r="BK15" s="3"/>
      <c r="BL15" s="3"/>
      <c r="BM15" s="3"/>
      <c r="BN15" s="3"/>
      <c r="BO15" s="3"/>
    </row>
    <row r="16" spans="1:67" ht="152.1" customHeight="1">
      <c r="A16" s="3"/>
      <c r="B16" s="115"/>
      <c r="C16" s="75" t="s">
        <v>93</v>
      </c>
      <c r="D16" s="16">
        <v>30</v>
      </c>
      <c r="E16" s="16">
        <v>8</v>
      </c>
      <c r="F16" s="16">
        <v>10</v>
      </c>
      <c r="G16" s="16"/>
      <c r="H16" s="16">
        <v>0</v>
      </c>
      <c r="I16" s="111">
        <f>(($D16/(SUM($D$14:$D$20)))*($I$8))-H16</f>
        <v>85.066666666666649</v>
      </c>
      <c r="J16" s="112"/>
      <c r="K16" s="112">
        <v>35</v>
      </c>
      <c r="L16" s="112">
        <v>2</v>
      </c>
      <c r="M16" s="112">
        <v>8</v>
      </c>
      <c r="N16" s="112"/>
      <c r="O16" s="112"/>
      <c r="P16" s="112">
        <v>24</v>
      </c>
      <c r="Q16" s="112">
        <f>(I16-(SUM(J16:P16)))/2</f>
        <v>8.0333333333333243</v>
      </c>
      <c r="R16" s="113">
        <f>(I16-(SUM(J16:P16)))/2</f>
        <v>8.0333333333333243</v>
      </c>
      <c r="S16" s="34" t="s">
        <v>94</v>
      </c>
      <c r="T16" s="108" t="s">
        <v>95</v>
      </c>
      <c r="U16" s="68" t="s">
        <v>96</v>
      </c>
      <c r="V16" s="66"/>
      <c r="W16" s="66"/>
      <c r="X16" s="60"/>
      <c r="Y16" s="60"/>
      <c r="Z16" s="64"/>
      <c r="AA16" s="64"/>
      <c r="AB16" s="64"/>
      <c r="AC16" s="60"/>
      <c r="AD16" s="60"/>
      <c r="AE16" s="64"/>
      <c r="AF16" s="63"/>
      <c r="AG16" s="64"/>
      <c r="AH16" s="64"/>
      <c r="AI16" s="63"/>
      <c r="AJ16" s="63"/>
      <c r="AK16" s="63"/>
      <c r="AL16" s="63"/>
      <c r="AM16" s="63"/>
      <c r="AN16" s="61"/>
      <c r="AO16" s="64"/>
      <c r="AP16" s="63"/>
      <c r="AQ16" s="61"/>
      <c r="AR16" s="61"/>
      <c r="AS16" s="61"/>
      <c r="AT16" s="60"/>
      <c r="AU16" s="63"/>
      <c r="AV16" s="63"/>
      <c r="AW16" s="64"/>
      <c r="AX16" s="60"/>
      <c r="AY16" s="60"/>
      <c r="AZ16" s="60"/>
      <c r="BA16" s="60"/>
      <c r="BB16" s="61"/>
      <c r="BC16" s="62"/>
      <c r="BD16" s="73"/>
      <c r="BE16" s="60"/>
      <c r="BF16" s="60"/>
      <c r="BG16" s="60"/>
      <c r="BH16" s="60"/>
      <c r="BI16" s="60"/>
      <c r="BJ16" s="61"/>
      <c r="BK16" s="3"/>
      <c r="BL16" s="3"/>
      <c r="BM16" s="3"/>
      <c r="BN16" s="3"/>
      <c r="BO16" s="3"/>
    </row>
    <row r="17" spans="1:67" ht="152.1" customHeight="1">
      <c r="A17" s="3"/>
      <c r="B17" s="115"/>
      <c r="C17" s="79" t="s">
        <v>97</v>
      </c>
      <c r="D17" s="16">
        <v>30</v>
      </c>
      <c r="E17" s="16">
        <v>12</v>
      </c>
      <c r="F17" s="16">
        <v>15</v>
      </c>
      <c r="G17" s="16"/>
      <c r="H17" s="16">
        <v>0</v>
      </c>
      <c r="I17" s="111">
        <f>(($D17/(SUM($D$14:$D$18)))*($I$8))-H17</f>
        <v>85.066666666666649</v>
      </c>
      <c r="J17" s="112"/>
      <c r="K17" s="112">
        <v>21</v>
      </c>
      <c r="L17" s="112">
        <v>4</v>
      </c>
      <c r="M17" s="112">
        <v>8</v>
      </c>
      <c r="N17" s="112"/>
      <c r="O17" s="112"/>
      <c r="P17" s="112">
        <v>24</v>
      </c>
      <c r="Q17" s="112">
        <f>(I17-(SUM(J17:P17)))/2</f>
        <v>14.033333333333324</v>
      </c>
      <c r="R17" s="113">
        <f>(I17-(SUM(J17:P17)))/2</f>
        <v>14.033333333333324</v>
      </c>
      <c r="S17" s="34" t="s">
        <v>98</v>
      </c>
      <c r="T17" s="35" t="s">
        <v>99</v>
      </c>
      <c r="U17" s="106" t="s">
        <v>100</v>
      </c>
      <c r="V17" s="63"/>
      <c r="W17" s="63"/>
      <c r="X17" s="64"/>
      <c r="Y17" s="65"/>
      <c r="Z17" s="65"/>
      <c r="AA17" s="78"/>
      <c r="AB17" s="66"/>
      <c r="AC17" s="63"/>
      <c r="AD17" s="64"/>
      <c r="AE17" s="64"/>
      <c r="AF17" s="63"/>
      <c r="AG17" s="64"/>
      <c r="AH17" s="63"/>
      <c r="AI17" s="65"/>
      <c r="AJ17" s="65"/>
      <c r="AK17" s="65"/>
      <c r="AL17" s="63"/>
      <c r="AM17" s="61"/>
      <c r="AN17" s="64"/>
      <c r="AO17" s="65"/>
      <c r="AP17" s="63"/>
      <c r="AQ17" s="65"/>
      <c r="AR17" s="64"/>
      <c r="AS17" s="64"/>
      <c r="AT17" s="64"/>
      <c r="AU17" s="64"/>
      <c r="AV17" s="65"/>
      <c r="AW17" s="66"/>
      <c r="AX17" s="64"/>
      <c r="AY17" s="72"/>
      <c r="AZ17" s="64"/>
      <c r="BA17" s="64"/>
      <c r="BB17" s="63"/>
      <c r="BC17" s="63"/>
      <c r="BD17" s="64"/>
      <c r="BE17" s="60"/>
      <c r="BF17" s="63"/>
      <c r="BG17" s="65"/>
      <c r="BH17" s="63"/>
      <c r="BI17" s="63"/>
      <c r="BJ17" s="63"/>
      <c r="BK17" s="3"/>
      <c r="BL17" s="3"/>
      <c r="BM17" s="3"/>
      <c r="BN17" s="3"/>
      <c r="BO17" s="3"/>
    </row>
    <row r="18" spans="1:67" ht="126.95" customHeight="1">
      <c r="A18" s="3"/>
      <c r="B18" s="115"/>
      <c r="C18" s="17" t="s">
        <v>101</v>
      </c>
      <c r="D18" s="16">
        <v>60</v>
      </c>
      <c r="E18" s="16">
        <v>16</v>
      </c>
      <c r="F18" s="16">
        <v>20</v>
      </c>
      <c r="G18" s="16"/>
      <c r="H18" s="16">
        <v>0</v>
      </c>
      <c r="I18" s="111">
        <f>(($D18/(SUM($D$14:$D$20)))*($I$8))-H18</f>
        <v>170.1333333333333</v>
      </c>
      <c r="J18" s="112"/>
      <c r="K18" s="112">
        <v>21</v>
      </c>
      <c r="L18" s="112">
        <v>8</v>
      </c>
      <c r="M18" s="112">
        <v>16</v>
      </c>
      <c r="N18" s="112"/>
      <c r="O18" s="112"/>
      <c r="P18" s="112">
        <v>36</v>
      </c>
      <c r="Q18" s="112">
        <f>(I18-(SUM(J18:P18)))/2</f>
        <v>44.566666666666649</v>
      </c>
      <c r="R18" s="113">
        <f>(I18-(SUM(J18:P18)))/2</f>
        <v>44.566666666666649</v>
      </c>
      <c r="S18" s="34" t="s">
        <v>102</v>
      </c>
      <c r="T18" s="35" t="s">
        <v>103</v>
      </c>
      <c r="U18" s="68" t="s">
        <v>104</v>
      </c>
      <c r="V18" s="74"/>
      <c r="W18" s="74"/>
      <c r="X18" s="65"/>
      <c r="Y18" s="63"/>
      <c r="Z18" s="63"/>
      <c r="AA18" s="64"/>
      <c r="AB18" s="63"/>
      <c r="AC18" s="65"/>
      <c r="AD18" s="65"/>
      <c r="AE18" s="63"/>
      <c r="AF18" s="65"/>
      <c r="AG18" s="63"/>
      <c r="AH18" s="65"/>
      <c r="AI18" s="64"/>
      <c r="AJ18" s="64"/>
      <c r="AK18" s="63"/>
      <c r="AL18" s="63"/>
      <c r="AM18" s="65"/>
      <c r="AN18" s="64"/>
      <c r="AO18" s="65"/>
      <c r="AP18" s="63"/>
      <c r="AQ18" s="64"/>
      <c r="AR18" s="65"/>
      <c r="AS18" s="64"/>
      <c r="AT18" s="63"/>
      <c r="AU18" s="65"/>
      <c r="AV18" s="65"/>
      <c r="AW18" s="64"/>
      <c r="AX18" s="65"/>
      <c r="AY18" s="65"/>
      <c r="AZ18" s="63"/>
      <c r="BA18" s="63"/>
      <c r="BB18" s="63"/>
      <c r="BC18" s="63"/>
      <c r="BD18" s="63"/>
      <c r="BE18" s="65"/>
      <c r="BF18" s="65"/>
      <c r="BG18" s="65"/>
      <c r="BH18" s="65"/>
      <c r="BI18" s="65"/>
      <c r="BJ18" s="65"/>
      <c r="BK18" s="3"/>
      <c r="BL18" s="3"/>
      <c r="BM18" s="3"/>
      <c r="BN18" s="3"/>
      <c r="BO18" s="3"/>
    </row>
    <row r="19" spans="1:67" ht="121.5" customHeight="1">
      <c r="A19" s="3"/>
      <c r="B19" s="115"/>
      <c r="C19" s="76" t="s">
        <v>105</v>
      </c>
      <c r="D19" s="16">
        <v>0</v>
      </c>
      <c r="E19" s="16">
        <v>22</v>
      </c>
      <c r="F19" s="16">
        <v>27</v>
      </c>
      <c r="G19" s="16"/>
      <c r="H19" s="16">
        <v>0</v>
      </c>
      <c r="I19" s="111"/>
      <c r="J19" s="112"/>
      <c r="K19" s="112"/>
      <c r="L19" s="112"/>
      <c r="M19" s="112"/>
      <c r="N19" s="112"/>
      <c r="O19" s="112"/>
      <c r="P19" s="112"/>
      <c r="Q19" s="112"/>
      <c r="R19" s="113"/>
      <c r="S19" s="36" t="s">
        <v>106</v>
      </c>
      <c r="T19" s="37" t="s">
        <v>107</v>
      </c>
      <c r="U19" s="38" t="s">
        <v>108</v>
      </c>
      <c r="V19"/>
      <c r="W19" s="20"/>
      <c r="X19" s="20"/>
      <c r="Y19" s="20"/>
      <c r="Z19" s="21"/>
      <c r="AA19" s="20"/>
      <c r="AB19" s="20"/>
      <c r="AC19" s="20"/>
      <c r="AD19" s="21"/>
      <c r="AE19" s="21"/>
      <c r="AF19" s="20"/>
      <c r="AG19" s="20"/>
      <c r="AH19" s="20"/>
      <c r="AI19" s="21"/>
      <c r="AJ19" s="20"/>
      <c r="AK19" s="20"/>
      <c r="AL19" s="20"/>
      <c r="AM19" s="20"/>
      <c r="AN19" s="20"/>
      <c r="AO19" s="21"/>
      <c r="AP19" s="21"/>
      <c r="AQ19" s="20"/>
      <c r="AR19" s="20"/>
      <c r="AS19" s="21"/>
      <c r="AT19" s="20"/>
      <c r="AU19" s="21"/>
      <c r="AV19" s="20"/>
      <c r="AW19" s="21"/>
      <c r="AX19" s="20"/>
      <c r="AY19" s="21"/>
      <c r="AZ19" s="21"/>
      <c r="BA19" s="21"/>
      <c r="BB19" s="20"/>
      <c r="BC19" s="21"/>
      <c r="BD19" s="21"/>
      <c r="BE19" s="20"/>
      <c r="BF19" s="20"/>
      <c r="BG19" s="20"/>
      <c r="BH19" s="20"/>
      <c r="BI19" s="21"/>
      <c r="BJ19" s="20"/>
      <c r="BK19" s="3"/>
      <c r="BL19" s="3"/>
      <c r="BM19" s="3"/>
      <c r="BN19" s="3"/>
      <c r="BO19" s="3"/>
    </row>
    <row r="20" spans="1:67" ht="54" customHeight="1">
      <c r="A20" s="3"/>
      <c r="B20" s="3"/>
      <c r="C20" s="14"/>
      <c r="D20" s="15"/>
      <c r="E20" s="15"/>
      <c r="F20" s="15"/>
      <c r="G20" s="15"/>
      <c r="H20" s="43">
        <f t="shared" ref="H20" si="0">SUM(H14:H19)</f>
        <v>0</v>
      </c>
      <c r="I20" s="101">
        <f>SUM(I14:I18)</f>
        <v>510.39999999999986</v>
      </c>
      <c r="J20" s="101">
        <f t="shared" ref="J20:Q20" si="1">SUM(J14:J18)</f>
        <v>0</v>
      </c>
      <c r="K20" s="101">
        <f t="shared" si="1"/>
        <v>147</v>
      </c>
      <c r="L20" s="101">
        <f t="shared" si="1"/>
        <v>18</v>
      </c>
      <c r="M20" s="101">
        <f t="shared" si="1"/>
        <v>64</v>
      </c>
      <c r="N20" s="101">
        <f t="shared" si="1"/>
        <v>0</v>
      </c>
      <c r="O20" s="101">
        <f t="shared" si="1"/>
        <v>0</v>
      </c>
      <c r="P20" s="101">
        <f t="shared" si="1"/>
        <v>116</v>
      </c>
      <c r="Q20" s="101">
        <f t="shared" si="1"/>
        <v>82.699999999999946</v>
      </c>
      <c r="R20" s="101">
        <f>SUM(R14:R18)</f>
        <v>82.699999999999946</v>
      </c>
      <c r="S20" s="39"/>
      <c r="T20" s="40"/>
      <c r="U20" s="40"/>
      <c r="V20" s="32"/>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3"/>
      <c r="BL20" s="3"/>
      <c r="BM20" s="3"/>
      <c r="BN20" s="3"/>
      <c r="BO20" s="3"/>
    </row>
    <row r="21" spans="1:67" ht="20.100000000000001" customHeight="1">
      <c r="A21" s="3"/>
      <c r="B21" s="3"/>
      <c r="C21" s="14"/>
      <c r="D21" s="15"/>
      <c r="E21" s="15"/>
      <c r="F21" s="15"/>
      <c r="G21" s="15"/>
      <c r="H21" s="15"/>
      <c r="I21" s="9"/>
      <c r="J21" s="9"/>
      <c r="K21" s="9"/>
      <c r="L21" s="9"/>
      <c r="M21" s="9"/>
      <c r="N21" s="9"/>
      <c r="O21" s="9"/>
      <c r="P21" s="9"/>
      <c r="Q21" s="9"/>
      <c r="R21" s="31"/>
      <c r="S21" s="41"/>
      <c r="T21" s="42"/>
      <c r="U21" s="42"/>
      <c r="V21" s="32"/>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3"/>
      <c r="BL21" s="3"/>
      <c r="BM21" s="3"/>
      <c r="BN21" s="3"/>
      <c r="BO21" s="3"/>
    </row>
    <row r="22" spans="1:67">
      <c r="A22" s="3"/>
      <c r="B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row>
    <row r="23" spans="1:67">
      <c r="A23" s="3"/>
      <c r="B23" s="3"/>
      <c r="C23" s="6" t="s">
        <v>109</v>
      </c>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row>
    <row r="24" spans="1:67" ht="18.75">
      <c r="A24" s="3"/>
      <c r="B24" s="3"/>
      <c r="C24" s="17" t="s">
        <v>110</v>
      </c>
      <c r="D24" s="3"/>
      <c r="E24" s="3"/>
      <c r="F24" s="3"/>
      <c r="G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row>
    <row r="25" spans="1:67" ht="18.75">
      <c r="A25" s="3"/>
      <c r="B25" s="3"/>
      <c r="C25" s="18" t="s">
        <v>111</v>
      </c>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row>
    <row r="26" spans="1:67">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row>
    <row r="27" spans="1:67">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row>
    <row r="28" spans="1:67">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row>
    <row r="29" spans="1:67">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row>
    <row r="30" spans="1:67">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row>
    <row r="31" spans="1:67">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row>
    <row r="32" spans="1:67">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row>
    <row r="33" spans="1:67">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row>
    <row r="34" spans="1:67">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row>
    <row r="35" spans="1:67">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row>
    <row r="36" spans="1:67">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row>
    <row r="37" spans="1:67">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row>
    <row r="38" spans="1:67">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row>
    <row r="39" spans="1:67">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row>
    <row r="40" spans="1:67">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row>
    <row r="41" spans="1:67">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row>
    <row r="42" spans="1:67">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row>
    <row r="43" spans="1:67">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row>
    <row r="44" spans="1:67">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row>
    <row r="45" spans="1:67">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row>
    <row r="49" spans="19:19">
      <c r="S49" t="s">
        <v>112</v>
      </c>
    </row>
  </sheetData>
  <mergeCells count="16">
    <mergeCell ref="E2:G3"/>
    <mergeCell ref="B14:B19"/>
    <mergeCell ref="AY11:BJ11"/>
    <mergeCell ref="S12:U12"/>
    <mergeCell ref="I2:AE2"/>
    <mergeCell ref="I3:AE3"/>
    <mergeCell ref="V11:AB11"/>
    <mergeCell ref="AC11:AH11"/>
    <mergeCell ref="AI11:AS11"/>
    <mergeCell ref="AT11:AX11"/>
    <mergeCell ref="AG5:AP5"/>
    <mergeCell ref="AG6:AP6"/>
    <mergeCell ref="AG7:AP7"/>
    <mergeCell ref="AG8:AP8"/>
    <mergeCell ref="I5:Q5"/>
    <mergeCell ref="R5:V9"/>
  </mergeCells>
  <phoneticPr fontId="4" type="noConversion"/>
  <hyperlinks>
    <hyperlink ref="I2" r:id="rId1" xr:uid="{B03EC175-9CD3-4A29-9DBF-0FECAAEDA749}"/>
    <hyperlink ref="I3" r:id="rId2" xr:uid="{F7E960B8-3F56-4AF0-B143-DD00EF6EFA04}"/>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40" zoomScaleNormal="40" workbookViewId="0">
      <selection sqref="A1:J42"/>
    </sheetView>
  </sheetViews>
  <sheetFormatPr defaultColWidth="8.85546875" defaultRowHeight="15"/>
  <cols>
    <col min="1" max="1" width="3.42578125" customWidth="1"/>
    <col min="2" max="3" width="11.42578125" customWidth="1"/>
    <col min="4" max="4" width="14.28515625" customWidth="1"/>
    <col min="5" max="5" width="3.42578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95">
      <c r="A1" s="3"/>
      <c r="B1" s="10" t="s">
        <v>113</v>
      </c>
      <c r="C1" s="10"/>
      <c r="D1" s="10"/>
      <c r="E1" s="10"/>
      <c r="F1" s="10" t="str">
        <f>'Training Plan-Template'!E2</f>
        <v>Digital Technology Solutions Specialist 
(Software Engineering)</v>
      </c>
      <c r="G1" s="3"/>
      <c r="H1" s="3"/>
      <c r="I1" s="3"/>
      <c r="J1" s="3"/>
      <c r="K1" s="47"/>
      <c r="L1" s="48" t="s">
        <v>114</v>
      </c>
      <c r="M1" s="48"/>
      <c r="N1" s="48"/>
      <c r="O1" s="48"/>
    </row>
    <row r="2" spans="1:15" ht="18.75">
      <c r="A2" s="3"/>
      <c r="B2" s="10" t="s">
        <v>5</v>
      </c>
      <c r="C2" s="10"/>
      <c r="D2" s="10"/>
      <c r="E2" s="10"/>
      <c r="F2" s="10" t="str">
        <f>'Training Plan-Template'!I5</f>
        <v>MSc Digital Technology Solutions Specialist Software Engineering</v>
      </c>
      <c r="G2" s="3"/>
      <c r="H2" s="3"/>
      <c r="I2" s="3"/>
      <c r="J2" s="3"/>
      <c r="K2" s="47"/>
      <c r="L2" s="48" t="str">
        <f>B9</f>
        <v>Campus tutorial / seminar (1 hour each)</v>
      </c>
      <c r="M2" s="48">
        <f>F9</f>
        <v>147</v>
      </c>
      <c r="N2" s="48"/>
      <c r="O2" s="48"/>
    </row>
    <row r="3" spans="1:15" ht="26.45" customHeight="1">
      <c r="A3" s="3"/>
      <c r="B3" s="3"/>
      <c r="C3" s="3"/>
      <c r="D3" s="3"/>
      <c r="E3" s="3"/>
      <c r="F3" s="3"/>
      <c r="G3" s="3"/>
      <c r="H3" s="3"/>
      <c r="I3" s="3"/>
      <c r="J3" s="3"/>
      <c r="K3" s="47"/>
      <c r="L3" s="48" t="str">
        <f>B10</f>
        <v>Portfolio / KSB workshops</v>
      </c>
      <c r="M3" s="48">
        <f>F10</f>
        <v>18</v>
      </c>
      <c r="N3" s="48"/>
      <c r="O3" s="48"/>
    </row>
    <row r="4" spans="1:15" ht="15.75">
      <c r="A4" s="3"/>
      <c r="B4" s="102" t="s">
        <v>115</v>
      </c>
      <c r="C4" s="5"/>
      <c r="D4" s="5"/>
      <c r="E4" s="3"/>
      <c r="F4" s="56">
        <f>'Training Plan-Template'!I8</f>
        <v>510.39999999999992</v>
      </c>
      <c r="G4" s="3"/>
      <c r="H4" s="3"/>
      <c r="I4" s="3"/>
      <c r="J4" s="3"/>
      <c r="K4" s="47"/>
      <c r="L4" s="48" t="str">
        <f>B11</f>
        <v>On-line taught session (1 hour delivery)</v>
      </c>
      <c r="M4" s="48">
        <f>F11</f>
        <v>64</v>
      </c>
      <c r="N4" s="48"/>
      <c r="O4" s="48"/>
    </row>
    <row r="5" spans="1:15" ht="15.75">
      <c r="A5" s="3"/>
      <c r="B5" s="102" t="s">
        <v>116</v>
      </c>
      <c r="C5" s="5"/>
      <c r="D5" s="5"/>
      <c r="E5" s="3"/>
      <c r="F5" s="57">
        <f>'Training Plan-Template'!H20</f>
        <v>0</v>
      </c>
      <c r="G5" s="3"/>
      <c r="H5" s="3"/>
      <c r="I5" s="3"/>
      <c r="J5" s="3"/>
      <c r="K5" s="47"/>
      <c r="L5" s="48" t="str">
        <f t="shared" ref="L5:M7" si="0">H8</f>
        <v>Work Based Project / Applied Work Place Learning - to meet Module Assessment</v>
      </c>
      <c r="M5" s="48">
        <f t="shared" si="0"/>
        <v>116</v>
      </c>
      <c r="N5" s="48"/>
      <c r="O5" s="48"/>
    </row>
    <row r="6" spans="1:15" ht="15.75">
      <c r="A6" s="3"/>
      <c r="B6" s="102" t="s">
        <v>117</v>
      </c>
      <c r="C6" s="5"/>
      <c r="D6" s="5"/>
      <c r="E6" s="3"/>
      <c r="F6" s="56">
        <f>F4-F5</f>
        <v>510.39999999999992</v>
      </c>
      <c r="G6" s="3"/>
      <c r="H6" s="3"/>
      <c r="I6" s="3"/>
      <c r="J6" s="3"/>
      <c r="K6" s="47"/>
      <c r="L6" s="48" t="str">
        <f t="shared" si="0"/>
        <v>Time during working day to focus on assessment preparation</v>
      </c>
      <c r="M6" s="48">
        <f t="shared" si="0"/>
        <v>82.699999999999946</v>
      </c>
      <c r="N6" s="48"/>
      <c r="O6" s="48"/>
    </row>
    <row r="7" spans="1:15" ht="27.6" customHeight="1">
      <c r="A7" s="3"/>
      <c r="B7" s="3"/>
      <c r="C7" s="3"/>
      <c r="D7" s="3"/>
      <c r="E7" s="3"/>
      <c r="F7" s="3"/>
      <c r="G7" s="3"/>
      <c r="H7" s="3"/>
      <c r="I7" s="3"/>
      <c r="J7" s="3"/>
      <c r="K7" s="47"/>
      <c r="L7" s="48" t="str">
        <f t="shared" si="0"/>
        <v>Employer-led Training activities (including experiential and project based learning)</v>
      </c>
      <c r="M7" s="48">
        <f t="shared" si="0"/>
        <v>82.699999999999946</v>
      </c>
      <c r="N7" s="48"/>
      <c r="O7" s="48"/>
    </row>
    <row r="8" spans="1:15" ht="21" customHeight="1">
      <c r="A8" s="3"/>
      <c r="B8" s="138" t="s">
        <v>30</v>
      </c>
      <c r="C8" s="139"/>
      <c r="D8" s="139"/>
      <c r="E8" s="139"/>
      <c r="F8" s="46">
        <f>'Training Plan-Template'!J20</f>
        <v>0</v>
      </c>
      <c r="G8" s="45"/>
      <c r="H8" s="44" t="s">
        <v>118</v>
      </c>
      <c r="I8" s="46">
        <f>'Training Plan-Template'!P20</f>
        <v>116</v>
      </c>
      <c r="J8" s="3"/>
      <c r="K8" s="47"/>
      <c r="L8" s="48"/>
      <c r="M8" s="48"/>
      <c r="N8" s="48"/>
      <c r="O8" s="48"/>
    </row>
    <row r="9" spans="1:15" ht="21" customHeight="1">
      <c r="A9" s="3"/>
      <c r="B9" s="138" t="s">
        <v>31</v>
      </c>
      <c r="C9" s="139"/>
      <c r="D9" s="139"/>
      <c r="E9" s="139"/>
      <c r="F9" s="46">
        <f>'Training Plan-Template'!K20</f>
        <v>147</v>
      </c>
      <c r="G9" s="45"/>
      <c r="H9" s="44" t="s">
        <v>37</v>
      </c>
      <c r="I9" s="109">
        <f>'Training Plan-Template'!Q20</f>
        <v>82.699999999999946</v>
      </c>
      <c r="J9" s="3"/>
      <c r="K9" s="47"/>
      <c r="L9" s="48"/>
      <c r="M9" s="48"/>
      <c r="N9" s="48"/>
      <c r="O9" s="48"/>
    </row>
    <row r="10" spans="1:15" ht="21" customHeight="1">
      <c r="A10" s="3"/>
      <c r="B10" s="138" t="s">
        <v>32</v>
      </c>
      <c r="C10" s="139"/>
      <c r="D10" s="139"/>
      <c r="E10" s="139"/>
      <c r="F10" s="46">
        <f>'Training Plan-Template'!L20</f>
        <v>18</v>
      </c>
      <c r="G10" s="45"/>
      <c r="H10" s="44" t="s">
        <v>38</v>
      </c>
      <c r="I10" s="109">
        <f>'Training Plan-Template'!R20</f>
        <v>82.699999999999946</v>
      </c>
      <c r="J10" s="3"/>
      <c r="K10" s="47"/>
      <c r="L10" s="49"/>
      <c r="M10" s="48"/>
      <c r="N10" s="48"/>
      <c r="O10" s="48"/>
    </row>
    <row r="11" spans="1:15" ht="21" customHeight="1">
      <c r="A11" s="3"/>
      <c r="B11" s="138" t="s">
        <v>33</v>
      </c>
      <c r="C11" s="139"/>
      <c r="D11" s="139"/>
      <c r="E11" s="139"/>
      <c r="F11" s="46">
        <f>'Training Plan-Template'!M20</f>
        <v>64</v>
      </c>
      <c r="G11" s="45"/>
      <c r="H11" s="3"/>
      <c r="I11" s="3"/>
      <c r="J11" s="3"/>
      <c r="K11" s="47"/>
      <c r="L11" s="48"/>
      <c r="M11" s="48"/>
      <c r="N11" s="48"/>
      <c r="O11" s="48"/>
    </row>
    <row r="12" spans="1:15" ht="21" customHeight="1">
      <c r="A12" s="3"/>
      <c r="B12" s="138"/>
      <c r="C12" s="139"/>
      <c r="D12" s="139"/>
      <c r="E12" s="139"/>
      <c r="F12" s="3"/>
      <c r="G12" s="45"/>
      <c r="H12" s="3"/>
      <c r="I12" s="3"/>
      <c r="J12" s="3"/>
      <c r="K12" s="47"/>
      <c r="L12" s="48"/>
      <c r="M12" s="48"/>
      <c r="N12" s="48"/>
      <c r="O12" s="48"/>
    </row>
    <row r="13" spans="1:15" ht="21" customHeight="1">
      <c r="A13" s="3"/>
      <c r="B13" s="138"/>
      <c r="C13" s="139"/>
      <c r="D13" s="139"/>
      <c r="E13" s="139"/>
      <c r="F13" s="3"/>
      <c r="G13" s="45"/>
      <c r="H13" s="3"/>
      <c r="I13" s="3"/>
      <c r="J13" s="3"/>
      <c r="K13" s="47"/>
      <c r="L13" s="49"/>
      <c r="M13" s="48"/>
      <c r="N13" s="48"/>
      <c r="O13" s="48"/>
    </row>
    <row r="14" spans="1:15" ht="21" customHeight="1">
      <c r="A14" s="3"/>
      <c r="B14" s="3"/>
      <c r="C14" s="3"/>
      <c r="D14" s="3"/>
      <c r="E14" s="3"/>
      <c r="F14" s="3"/>
      <c r="G14" s="45"/>
      <c r="H14" s="3"/>
      <c r="I14" s="3"/>
      <c r="J14" s="3"/>
      <c r="K14" s="47"/>
      <c r="L14" s="49"/>
      <c r="M14" s="48"/>
      <c r="N14" s="48"/>
      <c r="O14" s="48"/>
    </row>
    <row r="15" spans="1:15" ht="305.45" customHeight="1">
      <c r="A15" s="3"/>
      <c r="B15" s="3"/>
      <c r="C15" s="3"/>
      <c r="D15" s="3"/>
      <c r="E15" s="3"/>
      <c r="F15" s="3"/>
      <c r="G15" s="45"/>
      <c r="H15" s="3"/>
      <c r="I15" s="3"/>
      <c r="J15" s="3"/>
      <c r="K15" s="47"/>
      <c r="L15" s="49" t="s">
        <v>119</v>
      </c>
      <c r="M15" s="48"/>
      <c r="N15" s="48"/>
      <c r="O15" s="48"/>
    </row>
    <row r="16" spans="1:15">
      <c r="A16" s="3"/>
      <c r="B16" s="3"/>
      <c r="C16" s="3"/>
      <c r="D16" s="3"/>
      <c r="E16" s="3"/>
      <c r="F16" s="3"/>
      <c r="G16" s="3"/>
      <c r="H16" s="3"/>
      <c r="I16" s="3"/>
      <c r="J16" s="3"/>
      <c r="K16" s="47"/>
      <c r="L16" s="48"/>
      <c r="M16" s="48"/>
      <c r="N16" s="48"/>
      <c r="O16" s="48"/>
    </row>
    <row r="17" spans="1:15">
      <c r="A17" s="3"/>
      <c r="B17" s="3"/>
      <c r="C17" s="3"/>
      <c r="D17" s="3"/>
      <c r="E17" s="3"/>
      <c r="F17" s="3"/>
      <c r="G17" s="3"/>
      <c r="H17" s="3"/>
      <c r="I17" s="3"/>
      <c r="J17" s="3"/>
      <c r="K17" s="47"/>
      <c r="L17" s="48"/>
      <c r="M17" s="48"/>
      <c r="N17" s="48"/>
      <c r="O17" s="48"/>
    </row>
    <row r="18" spans="1:15">
      <c r="A18" s="3"/>
      <c r="B18" s="3"/>
      <c r="C18" s="3"/>
      <c r="D18" s="3"/>
      <c r="E18" s="3"/>
      <c r="F18" s="3"/>
      <c r="G18" s="3"/>
      <c r="H18" s="3"/>
      <c r="I18" s="3"/>
      <c r="J18" s="3"/>
      <c r="K18" s="47"/>
      <c r="L18" s="48"/>
      <c r="M18" s="48"/>
      <c r="N18" s="48"/>
      <c r="O18" s="48"/>
    </row>
    <row r="19" spans="1:15">
      <c r="A19" s="3"/>
      <c r="B19" s="3"/>
      <c r="C19" s="3"/>
      <c r="D19" s="3"/>
      <c r="E19" s="3"/>
      <c r="F19" s="3"/>
      <c r="G19" s="3"/>
      <c r="H19" s="3"/>
      <c r="I19" s="3"/>
      <c r="J19" s="3"/>
      <c r="K19" s="47"/>
      <c r="L19" s="48"/>
      <c r="M19" s="48"/>
      <c r="N19" s="48"/>
      <c r="O19" s="48"/>
    </row>
    <row r="20" spans="1:15">
      <c r="A20" s="3"/>
      <c r="B20" s="3"/>
      <c r="C20" s="3"/>
      <c r="D20" s="3"/>
      <c r="E20" s="3"/>
      <c r="F20" s="3"/>
      <c r="G20" s="3"/>
      <c r="H20" s="3"/>
      <c r="I20" s="3"/>
      <c r="J20" s="3"/>
      <c r="K20" s="47"/>
      <c r="L20" s="48"/>
      <c r="M20" s="48"/>
      <c r="N20" s="48"/>
      <c r="O20" s="48"/>
    </row>
    <row r="21" spans="1:15">
      <c r="A21" s="3"/>
      <c r="B21" s="3"/>
      <c r="C21" s="3"/>
      <c r="D21" s="3"/>
      <c r="E21" s="3"/>
      <c r="F21" s="3"/>
      <c r="G21" s="3"/>
      <c r="H21" s="3"/>
      <c r="I21" s="3"/>
      <c r="J21" s="3"/>
      <c r="K21" s="47"/>
      <c r="L21" s="48"/>
      <c r="M21" s="48"/>
      <c r="N21" s="48"/>
      <c r="O21" s="48"/>
    </row>
    <row r="22" spans="1:15">
      <c r="A22" s="3"/>
      <c r="B22" s="3"/>
      <c r="C22" s="3"/>
      <c r="D22" s="3"/>
      <c r="E22" s="3"/>
      <c r="F22" s="3"/>
      <c r="G22" s="3"/>
      <c r="H22" s="3"/>
      <c r="I22" s="3"/>
      <c r="J22" s="3"/>
      <c r="K22" s="47"/>
      <c r="L22" s="48"/>
      <c r="M22" s="48"/>
      <c r="N22" s="48"/>
      <c r="O22" s="48"/>
    </row>
    <row r="23" spans="1:15">
      <c r="A23" s="3"/>
      <c r="B23" s="3"/>
      <c r="C23" s="3"/>
      <c r="D23" s="3"/>
      <c r="E23" s="3"/>
      <c r="F23" s="3"/>
      <c r="G23" s="3"/>
      <c r="H23" s="3"/>
      <c r="I23" s="3"/>
      <c r="J23" s="3"/>
      <c r="K23" s="47"/>
      <c r="L23" s="48"/>
      <c r="M23" s="48"/>
      <c r="N23" s="48"/>
      <c r="O23" s="48"/>
    </row>
    <row r="24" spans="1:15">
      <c r="A24" s="3"/>
      <c r="B24" s="3"/>
      <c r="C24" s="3"/>
      <c r="D24" s="3"/>
      <c r="E24" s="3"/>
      <c r="F24" s="3"/>
      <c r="G24" s="3"/>
      <c r="H24" s="3"/>
      <c r="I24" s="3"/>
      <c r="J24" s="3"/>
      <c r="K24" s="47"/>
      <c r="L24" s="48"/>
      <c r="M24" s="48"/>
      <c r="N24" s="48"/>
      <c r="O24" s="48"/>
    </row>
    <row r="25" spans="1:15">
      <c r="A25" s="3"/>
      <c r="B25" s="3"/>
      <c r="C25" s="3"/>
      <c r="D25" s="3"/>
      <c r="E25" s="3"/>
      <c r="F25" s="3"/>
      <c r="G25" s="3"/>
      <c r="H25" s="3"/>
      <c r="I25" s="3"/>
      <c r="J25" s="3"/>
      <c r="K25" s="47"/>
      <c r="L25" s="48"/>
      <c r="M25" s="48"/>
      <c r="N25" s="48"/>
      <c r="O25" s="48"/>
    </row>
    <row r="26" spans="1:15">
      <c r="A26" s="3"/>
      <c r="B26" s="3"/>
      <c r="C26" s="3"/>
      <c r="D26" s="3"/>
      <c r="E26" s="3"/>
      <c r="F26" s="3"/>
      <c r="G26" s="3"/>
      <c r="H26" s="3"/>
      <c r="I26" s="3"/>
      <c r="J26" s="3"/>
      <c r="K26" s="47"/>
      <c r="L26" s="48"/>
      <c r="M26" s="48"/>
      <c r="N26" s="48"/>
      <c r="O26" s="48"/>
    </row>
    <row r="27" spans="1:15">
      <c r="A27" s="3"/>
      <c r="B27" s="3"/>
      <c r="C27" s="3"/>
      <c r="D27" s="3"/>
      <c r="E27" s="3"/>
      <c r="F27" s="3"/>
      <c r="G27" s="3"/>
      <c r="H27" s="3"/>
      <c r="I27" s="3"/>
      <c r="J27" s="3"/>
      <c r="K27" s="47"/>
      <c r="L27" s="48"/>
      <c r="M27" s="48"/>
      <c r="N27" s="48"/>
      <c r="O27" s="48"/>
    </row>
    <row r="28" spans="1:15">
      <c r="A28" s="3"/>
      <c r="B28" s="3"/>
      <c r="C28" s="3"/>
      <c r="D28" s="3"/>
      <c r="E28" s="3"/>
      <c r="F28" s="3"/>
      <c r="G28" s="3"/>
      <c r="H28" s="3"/>
      <c r="I28" s="3"/>
      <c r="J28" s="3"/>
      <c r="K28" s="47"/>
      <c r="L28" s="48"/>
      <c r="M28" s="48"/>
      <c r="N28" s="48"/>
      <c r="O28" s="48"/>
    </row>
    <row r="29" spans="1:15">
      <c r="A29" s="3"/>
      <c r="B29" s="3"/>
      <c r="C29" s="3"/>
      <c r="D29" s="3"/>
      <c r="E29" s="3"/>
      <c r="F29" s="3"/>
      <c r="G29" s="3"/>
      <c r="H29" s="3"/>
      <c r="I29" s="3"/>
      <c r="J29" s="3"/>
      <c r="K29" s="47"/>
      <c r="L29" s="48"/>
      <c r="M29" s="48"/>
      <c r="N29" s="48"/>
      <c r="O29" s="48"/>
    </row>
    <row r="30" spans="1:15">
      <c r="A30" s="3"/>
      <c r="B30" s="3"/>
      <c r="C30" s="3"/>
      <c r="D30" s="3"/>
      <c r="E30" s="3"/>
      <c r="F30" s="3"/>
      <c r="G30" s="3"/>
      <c r="H30" s="3"/>
      <c r="I30" s="3"/>
      <c r="J30" s="3"/>
      <c r="K30" s="47"/>
      <c r="L30" s="48"/>
      <c r="M30" s="48"/>
      <c r="N30" s="48"/>
      <c r="O30" s="48"/>
    </row>
    <row r="31" spans="1:15">
      <c r="A31" s="3"/>
      <c r="B31" s="3"/>
      <c r="C31" s="3"/>
      <c r="D31" s="3"/>
      <c r="E31" s="3"/>
      <c r="F31" s="3"/>
      <c r="G31" s="3"/>
      <c r="H31" s="3"/>
      <c r="I31" s="3"/>
      <c r="J31" s="3"/>
      <c r="K31" s="47"/>
      <c r="L31" s="48"/>
      <c r="M31" s="48"/>
      <c r="N31" s="48"/>
      <c r="O31" s="48"/>
    </row>
    <row r="32" spans="1:15">
      <c r="A32" s="3"/>
      <c r="B32" s="3"/>
      <c r="C32" s="3"/>
      <c r="D32" s="3"/>
      <c r="E32" s="3"/>
      <c r="F32" s="3"/>
      <c r="G32" s="3"/>
      <c r="H32" s="3"/>
      <c r="I32" s="3"/>
      <c r="J32" s="3"/>
      <c r="K32" s="47"/>
      <c r="L32" s="48"/>
      <c r="M32" s="48"/>
      <c r="N32" s="48"/>
      <c r="O32" s="48"/>
    </row>
    <row r="33" spans="1:15">
      <c r="A33" s="3"/>
      <c r="B33" s="3"/>
      <c r="C33" s="3"/>
      <c r="D33" s="3"/>
      <c r="E33" s="3"/>
      <c r="F33" s="3"/>
      <c r="G33" s="3"/>
      <c r="H33" s="3"/>
      <c r="I33" s="3"/>
      <c r="J33" s="3"/>
      <c r="K33" s="47"/>
      <c r="L33" s="48"/>
      <c r="M33" s="48"/>
      <c r="N33" s="48"/>
      <c r="O33" s="48"/>
    </row>
    <row r="34" spans="1:15">
      <c r="A34" s="3"/>
      <c r="B34" s="3"/>
      <c r="C34" s="3"/>
      <c r="D34" s="3"/>
      <c r="E34" s="3"/>
      <c r="F34" s="3"/>
      <c r="G34" s="3"/>
      <c r="H34" s="3"/>
      <c r="I34" s="3"/>
      <c r="J34" s="3"/>
      <c r="K34" s="47"/>
      <c r="L34" s="48"/>
      <c r="M34" s="48"/>
      <c r="N34" s="48"/>
      <c r="O34" s="48"/>
    </row>
    <row r="35" spans="1:15">
      <c r="A35" s="3"/>
      <c r="B35" s="3"/>
      <c r="C35" s="3"/>
      <c r="D35" s="3"/>
      <c r="E35" s="3"/>
      <c r="F35" s="3"/>
      <c r="G35" s="3"/>
      <c r="H35" s="3"/>
      <c r="I35" s="3"/>
      <c r="J35" s="3"/>
      <c r="K35" s="47"/>
      <c r="L35" s="48"/>
      <c r="M35" s="48"/>
      <c r="N35" s="48"/>
      <c r="O35" s="48"/>
    </row>
    <row r="36" spans="1:15">
      <c r="A36" s="3"/>
      <c r="B36" s="3"/>
      <c r="C36" s="3"/>
      <c r="D36" s="3"/>
      <c r="E36" s="3"/>
      <c r="F36" s="3"/>
      <c r="G36" s="3"/>
      <c r="H36" s="3"/>
      <c r="I36" s="3"/>
      <c r="J36" s="3"/>
      <c r="K36" s="47"/>
      <c r="L36" s="48"/>
      <c r="M36" s="48"/>
      <c r="N36" s="48"/>
      <c r="O36" s="48"/>
    </row>
    <row r="37" spans="1:15">
      <c r="A37" s="3"/>
      <c r="B37" s="3"/>
      <c r="C37" s="3"/>
      <c r="D37" s="3"/>
      <c r="E37" s="3"/>
      <c r="F37" s="3"/>
      <c r="G37" s="3"/>
      <c r="H37" s="3"/>
      <c r="I37" s="3"/>
      <c r="J37" s="3"/>
      <c r="K37" s="47"/>
    </row>
    <row r="38" spans="1:15">
      <c r="A38" s="3"/>
      <c r="B38" s="3"/>
      <c r="C38" s="3"/>
      <c r="D38" s="3"/>
      <c r="E38" s="3"/>
      <c r="F38" s="3"/>
      <c r="G38" s="3"/>
      <c r="H38" s="3"/>
      <c r="I38" s="3"/>
      <c r="J38" s="3"/>
      <c r="K38" s="47"/>
    </row>
    <row r="39" spans="1:15">
      <c r="A39" s="3"/>
      <c r="B39" s="3"/>
      <c r="C39" s="3"/>
      <c r="D39" s="3"/>
      <c r="E39" s="3"/>
      <c r="F39" s="3"/>
      <c r="G39" s="3"/>
      <c r="H39" s="3"/>
      <c r="I39" s="3"/>
      <c r="J39" s="3"/>
      <c r="K39" s="47"/>
    </row>
    <row r="40" spans="1:15">
      <c r="A40" s="3"/>
      <c r="B40" s="3"/>
      <c r="C40" s="3"/>
      <c r="D40" s="3"/>
      <c r="E40" s="3"/>
      <c r="F40" s="3"/>
      <c r="G40" s="3"/>
      <c r="H40" s="3"/>
      <c r="I40" s="3"/>
      <c r="J40" s="3"/>
      <c r="K40" s="47"/>
    </row>
    <row r="41" spans="1:15">
      <c r="A41" s="3"/>
      <c r="B41" s="3"/>
      <c r="C41" s="3"/>
      <c r="D41" s="3"/>
      <c r="E41" s="3"/>
      <c r="F41" s="3"/>
      <c r="G41" s="3"/>
      <c r="H41" s="3"/>
      <c r="I41" s="3"/>
      <c r="J41" s="3"/>
      <c r="K41" s="47"/>
    </row>
    <row r="42" spans="1:15">
      <c r="A42" s="3"/>
      <c r="B42" s="3"/>
      <c r="C42" s="3"/>
      <c r="D42" s="3"/>
      <c r="E42" s="3"/>
      <c r="F42" s="3"/>
      <c r="G42" s="3"/>
      <c r="H42" s="3"/>
      <c r="I42" s="3"/>
      <c r="J42" s="3"/>
    </row>
    <row r="43" spans="1:15">
      <c r="A43" s="3"/>
      <c r="B43" s="3"/>
      <c r="C43" s="3"/>
      <c r="D43" s="3"/>
      <c r="E43" s="3"/>
      <c r="F43" s="3"/>
      <c r="G43" s="3"/>
      <c r="J43" s="3"/>
    </row>
    <row r="44" spans="1:15">
      <c r="A44" s="3"/>
      <c r="G44" s="3"/>
      <c r="J44" s="3"/>
    </row>
    <row r="45" spans="1:15">
      <c r="A45" s="3"/>
      <c r="G45" s="3"/>
      <c r="J45" s="3"/>
    </row>
    <row r="46" spans="1:15">
      <c r="A46" s="3"/>
      <c r="J46" s="3"/>
    </row>
    <row r="47" spans="1:15">
      <c r="A47" s="3"/>
      <c r="J47" s="3"/>
    </row>
    <row r="48" spans="1:15">
      <c r="A48" s="3"/>
      <c r="J48" s="3"/>
    </row>
    <row r="49" spans="1:10">
      <c r="A49" s="3"/>
      <c r="J49" s="3"/>
    </row>
    <row r="50" spans="1:10">
      <c r="A50" s="3"/>
      <c r="J50" s="3"/>
    </row>
    <row r="51" spans="1:10">
      <c r="A51" s="3"/>
      <c r="J51" s="3"/>
    </row>
    <row r="52" spans="1:10">
      <c r="A52" s="3"/>
      <c r="J52" s="3"/>
    </row>
    <row r="53" spans="1:10">
      <c r="A53" s="3"/>
      <c r="J53" s="3"/>
    </row>
    <row r="54" spans="1:10">
      <c r="J54" s="3"/>
    </row>
  </sheetData>
  <mergeCells count="6">
    <mergeCell ref="B12:E12"/>
    <mergeCell ref="B13:E13"/>
    <mergeCell ref="B8:E8"/>
    <mergeCell ref="B9:E9"/>
    <mergeCell ref="B10:E10"/>
    <mergeCell ref="B11:E1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I17"/>
  <sheetViews>
    <sheetView zoomScale="40" zoomScaleNormal="40" workbookViewId="0">
      <selection sqref="A1:H13"/>
    </sheetView>
  </sheetViews>
  <sheetFormatPr defaultColWidth="8.85546875" defaultRowHeight="15"/>
  <cols>
    <col min="1" max="1" width="3.85546875" customWidth="1"/>
    <col min="2" max="2" width="43.42578125" customWidth="1"/>
    <col min="3" max="3" width="15.42578125" customWidth="1"/>
    <col min="4" max="4" width="14.42578125" customWidth="1"/>
    <col min="5" max="7" width="44.42578125" customWidth="1"/>
  </cols>
  <sheetData>
    <row r="1" spans="1:9" s="80" customFormat="1" ht="30.75" customHeight="1">
      <c r="B1" s="81" t="str">
        <f>'Training Plan-Template'!E2</f>
        <v>Digital Technology Solutions Specialist 
(Software Engineering)</v>
      </c>
    </row>
    <row r="2" spans="1:9" s="80" customFormat="1" ht="30.75" customHeight="1">
      <c r="B2" s="81" t="str">
        <f>'Training Plan-Template'!I5</f>
        <v>MSc Digital Technology Solutions Specialist Software Engineering</v>
      </c>
    </row>
    <row r="3" spans="1:9" s="80" customFormat="1" ht="120" customHeight="1">
      <c r="B3" s="141" t="str">
        <f>'Training Plan-Template'!R5</f>
        <v>The programme takes two years. Learners attend Sheffield Hallam University on five different study blocks, for a total of 17 days. Additional teaching and support is delivered through distance learning and video conferencing. 
Most of the teaching takes place in the first year, allowing time in the second year for the final work-based project and End Point Assessment preparation.
Learners are required to spend roughly half a day per week (in work time) on their assignments and apprenticeship portfolio.</v>
      </c>
      <c r="C3" s="141"/>
      <c r="D3" s="141"/>
      <c r="E3" s="141"/>
      <c r="F3" s="141"/>
      <c r="G3" s="141"/>
    </row>
    <row r="4" spans="1:9" s="51" customFormat="1" ht="63" customHeight="1">
      <c r="A4" s="50"/>
      <c r="B4" s="140" t="s">
        <v>120</v>
      </c>
      <c r="C4" s="140"/>
      <c r="D4" s="140"/>
      <c r="E4" s="140"/>
      <c r="F4" s="140"/>
      <c r="G4" s="140"/>
      <c r="H4" s="50"/>
      <c r="I4" s="50"/>
    </row>
    <row r="5" spans="1:9" ht="106.5" customHeight="1">
      <c r="A5" s="3"/>
      <c r="B5" s="3"/>
      <c r="C5" s="82" t="s">
        <v>121</v>
      </c>
      <c r="D5" s="83" t="s">
        <v>122</v>
      </c>
      <c r="E5" s="83" t="s">
        <v>123</v>
      </c>
      <c r="F5" s="83" t="s">
        <v>124</v>
      </c>
      <c r="G5" s="84" t="s">
        <v>125</v>
      </c>
      <c r="H5" s="3"/>
      <c r="I5" s="3"/>
    </row>
    <row r="6" spans="1:9" ht="115.5" customHeight="1">
      <c r="A6" s="3"/>
      <c r="B6" s="52" t="str">
        <f>'Training Plan-Template'!C14</f>
        <v>Designing and Developing Software Applications</v>
      </c>
      <c r="C6" s="85">
        <f>'Training Plan-Template'!E14</f>
        <v>1</v>
      </c>
      <c r="D6" s="86">
        <f>'Training Plan-Template'!F14</f>
        <v>4</v>
      </c>
      <c r="E6" s="87" t="str">
        <f>'Training Plan-Template'!S14</f>
        <v>Support the Skills scan accuracy and the Apprentice's attempt at the Starting Point Exercise.  Mentor to increase awareness of the KSBs required by the standard.</v>
      </c>
      <c r="F6" s="87" t="str">
        <f>'Training Plan-Template'!T14</f>
        <v>Support completion of the Starting Point Exercise in the first three weeks.  Identify opportunities for involvement in team based programming tasks.  Discuss support that can be offered to aid the apprentice with Task One (team programming task) and Task Two, review of software development methodologies.</v>
      </c>
      <c r="G6" s="88" t="str">
        <f>'Training Plan-Template'!U14</f>
        <v>Consider the apprentices suggestions from Task Two around software development methodologies.  Discuss progress, in terms of understanding of the  KSBs B2-B7,  S7, T1-T5 and to a lesser extend L1-L11</v>
      </c>
      <c r="H6" s="3"/>
      <c r="I6" s="3"/>
    </row>
    <row r="7" spans="1:9" ht="93" customHeight="1">
      <c r="A7" s="3"/>
      <c r="B7" s="53" t="str">
        <f>'Training Plan-Template'!C15</f>
        <v>Software Engineering Practices</v>
      </c>
      <c r="C7" s="89">
        <f>'Training Plan-Template'!E15</f>
        <v>5</v>
      </c>
      <c r="D7" s="90">
        <f>'Training Plan-Template'!F15</f>
        <v>7</v>
      </c>
      <c r="E7" s="91" t="str">
        <f>'Training Plan-Template'!S15</f>
        <v xml:space="preserve">Provide examples of as many of the following within the workplace:  requirements gathering, application architecture, cloud provision, devOps and testing strategies. </v>
      </c>
      <c r="F7" s="91" t="str">
        <f>'Training Plan-Template'!T15</f>
        <v xml:space="preserve">Ensure apprentices has exposure to team working on the core concepts  of the module, requirements gathering, application architecture, cloud provision, devOps and testing strategies. </v>
      </c>
      <c r="G7" s="92" t="str">
        <f>'Training Plan-Template'!U15</f>
        <v>Review the KSBs S1-6, S8 to S12 as early preparation for the capstone project.  For example consider the opportunities for project to use devOps and Cloud Computing.</v>
      </c>
      <c r="H7" s="3"/>
      <c r="I7" s="3"/>
    </row>
    <row r="8" spans="1:9" ht="93" customHeight="1">
      <c r="A8" s="3"/>
      <c r="B8" s="53" t="str">
        <f>'Training Plan-Template'!C16</f>
        <v>Managing People, Projects &amp; Teams</v>
      </c>
      <c r="C8" s="89">
        <f>'Training Plan-Template'!E16</f>
        <v>8</v>
      </c>
      <c r="D8" s="90">
        <f>'Training Plan-Template'!F16</f>
        <v>10</v>
      </c>
      <c r="E8" s="91" t="str">
        <f>'Training Plan-Template'!S16</f>
        <v>Identify activities that could provide STARE analysis evidence for leadership KSBs L1-11.  Set up a project where the apprentice will take a key leadership role.</v>
      </c>
      <c r="F8" s="91" t="str">
        <f>'Training Plan-Template'!T16</f>
        <v>Monitor and support the apprentice in their leadership lead project.
Support the Apprentice as they develop autonomy and responsibility. Facilitate additional experience for unmet KSBs. Use APRs to discuss the impact of final projects &amp; career progression.</v>
      </c>
      <c r="G8" s="92" t="str">
        <f>'Training Plan-Template'!U16</f>
        <v>Reflect on leadership issues raised in the module and the leadership project.  Consider these in relation to KSBs L1-11.  Help apprentice in the preparation of a STARE analysis of the leadership project.</v>
      </c>
      <c r="H8" s="3"/>
      <c r="I8" s="3"/>
    </row>
    <row r="9" spans="1:9" ht="93" customHeight="1">
      <c r="A9" s="3"/>
      <c r="B9" s="53" t="str">
        <f>'Training Plan-Template'!C17</f>
        <v>Advanced Practitioner Inquiry</v>
      </c>
      <c r="C9" s="89">
        <f>'Training Plan-Template'!E17</f>
        <v>12</v>
      </c>
      <c r="D9" s="90">
        <f>'Training Plan-Template'!F17</f>
        <v>15</v>
      </c>
      <c r="E9" s="91" t="str">
        <f>'Training Plan-Template'!S17</f>
        <v>Suggest potential project ideas.</v>
      </c>
      <c r="F9" s="91" t="str">
        <f>'Training Plan-Template'!T17</f>
        <v>Review project ideas.  Ensure this is done so within the context of the KSB requirements for the Project Report section of the EPA.</v>
      </c>
      <c r="G9" s="92" t="str">
        <f>'Training Plan-Template'!U17</f>
        <v>Ensure resources and 'buy-in' from key stakeholders required for a successful capstone project.
Update the Apprentices Action Plans to respond to gap analysis and provide targets for the final stage of study.</v>
      </c>
      <c r="H9" s="3"/>
      <c r="I9" s="3"/>
    </row>
    <row r="10" spans="1:9" ht="93" customHeight="1">
      <c r="A10" s="3"/>
      <c r="B10" s="54" t="str">
        <f>'Training Plan-Template'!C18</f>
        <v>Consultancy project</v>
      </c>
      <c r="C10" s="89">
        <f>'Training Plan-Template'!E18</f>
        <v>16</v>
      </c>
      <c r="D10" s="90">
        <f>'Training Plan-Template'!F18</f>
        <v>20</v>
      </c>
      <c r="E10" s="91" t="str">
        <f>'Training Plan-Template'!S18</f>
        <v>Help the apprentice plan milestones for the completion of the capstone project.</v>
      </c>
      <c r="F10" s="91" t="str">
        <f>'Training Plan-Template'!T18</f>
        <v>Ensure regular meetings to review project progress.</v>
      </c>
      <c r="G10" s="92" t="str">
        <f>'Training Plan-Template'!U18</f>
        <v>Pause after the consult project 'sprint', before the final push for the Gateway.</v>
      </c>
      <c r="H10" s="3"/>
      <c r="I10" s="3"/>
    </row>
    <row r="11" spans="1:9" ht="93" customHeight="1">
      <c r="A11" s="3"/>
      <c r="B11" s="55" t="str">
        <f>'Training Plan-Template'!C19</f>
        <v>Integrated End Point Assessment Task</v>
      </c>
      <c r="C11" s="93">
        <f>'Training Plan-Template'!E19</f>
        <v>22</v>
      </c>
      <c r="D11" s="94">
        <f>'Training Plan-Template'!F19</f>
        <v>27</v>
      </c>
      <c r="E11" s="95" t="str">
        <f>'Training Plan-Template'!S19</f>
        <v>Review the KSB audit.</v>
      </c>
      <c r="F11" s="95" t="str">
        <f>'Training Plan-Template'!T19</f>
        <v>Pursue gaps in the KSB audit.  Maintain communication with the Course Team guiding the EPA process.</v>
      </c>
      <c r="G11" s="96" t="str">
        <f>'Training Plan-Template'!U19</f>
        <v>Reflect on the EPA progress.  Feedback to the Course Team about the apprenticeship process and consider ways it can be improved.  Celebrate the success of the apprentice.</v>
      </c>
      <c r="H11" s="3"/>
      <c r="I11" s="3"/>
    </row>
    <row r="12" spans="1:9">
      <c r="A12" s="3"/>
      <c r="B12" s="97"/>
      <c r="C12" s="98"/>
      <c r="D12" s="98"/>
      <c r="E12" s="99"/>
      <c r="F12" s="99"/>
      <c r="G12" s="100"/>
      <c r="H12" s="3"/>
      <c r="I12" s="3"/>
    </row>
    <row r="13" spans="1:9" ht="38.450000000000003" customHeight="1">
      <c r="A13" s="3"/>
      <c r="B13" s="3"/>
      <c r="C13" s="3"/>
      <c r="D13" s="3"/>
      <c r="E13" s="3"/>
      <c r="F13" s="3"/>
      <c r="G13" s="3"/>
      <c r="H13" s="3"/>
      <c r="I13" s="3"/>
    </row>
    <row r="14" spans="1:9">
      <c r="A14" s="3"/>
      <c r="B14" s="3"/>
      <c r="C14" s="3"/>
      <c r="D14" s="3"/>
      <c r="E14" s="3"/>
      <c r="F14" s="3"/>
      <c r="G14" s="3"/>
      <c r="H14" s="3"/>
      <c r="I14" s="3"/>
    </row>
    <row r="15" spans="1:9">
      <c r="A15" s="3"/>
      <c r="B15" s="3"/>
      <c r="C15" s="3"/>
      <c r="D15" s="3"/>
      <c r="E15" s="3"/>
      <c r="F15" s="3"/>
      <c r="G15" s="3"/>
      <c r="H15" s="3"/>
      <c r="I15" s="3"/>
    </row>
    <row r="16" spans="1:9">
      <c r="A16" s="3"/>
      <c r="B16" s="3"/>
      <c r="C16" s="3"/>
      <c r="D16" s="3"/>
      <c r="E16" s="3"/>
      <c r="F16" s="3"/>
      <c r="G16" s="3"/>
      <c r="H16" s="3"/>
      <c r="I16" s="3"/>
    </row>
    <row r="17" spans="1:9">
      <c r="A17" s="3"/>
      <c r="H17" s="3"/>
      <c r="I17" s="3"/>
    </row>
  </sheetData>
  <mergeCells count="2">
    <mergeCell ref="B4:G4"/>
    <mergeCell ref="B3:G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CDEDDA9-0086-4B8F-B383-E0B1B637DB28}"/>
</file>

<file path=customXml/itemProps2.xml><?xml version="1.0" encoding="utf-8"?>
<ds:datastoreItem xmlns:ds="http://schemas.openxmlformats.org/officeDocument/2006/customXml" ds:itemID="{CE57D250-DBF2-426A-BA8A-635F62FBCE2C}"/>
</file>

<file path=customXml/itemProps3.xml><?xml version="1.0" encoding="utf-8"?>
<ds:datastoreItem xmlns:ds="http://schemas.openxmlformats.org/officeDocument/2006/customXml" ds:itemID="{2A1B30E5-7CEC-4767-B06F-C0D67D5CAA34}"/>
</file>

<file path=docProps/app.xml><?xml version="1.0" encoding="utf-8"?>
<Properties xmlns="http://schemas.openxmlformats.org/officeDocument/2006/extended-properties" xmlns:vt="http://schemas.openxmlformats.org/officeDocument/2006/docPropsVTypes">
  <Application>Microsoft Excel Online</Application>
  <Manager/>
  <Company>Hewlett-Packard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Jackson, Kevin</cp:lastModifiedBy>
  <cp:revision/>
  <dcterms:created xsi:type="dcterms:W3CDTF">2016-10-28T08:33:31Z</dcterms:created>
  <dcterms:modified xsi:type="dcterms:W3CDTF">2022-09-15T08:55:18Z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