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12"/>
  <workbookPr hidePivotFieldList="1"/>
  <mc:AlternateContent xmlns:mc="http://schemas.openxmlformats.org/markup-compatibility/2006">
    <mc:Choice Requires="x15">
      <x15ac:absPath xmlns:x15ac="http://schemas.microsoft.com/office/spreadsheetml/2010/11/ac" url="https://sheffieldhallam-my.sharepoint.com/personal/cmsmjc_hallam_shu_ac_uk/Documents/dtss-2022/TrainingPlans/"/>
    </mc:Choice>
  </mc:AlternateContent>
  <xr:revisionPtr revIDLastSave="283" documentId="8_{84704AF5-BEFD-480D-A382-D5B08133753D}" xr6:coauthVersionLast="47" xr6:coauthVersionMax="47" xr10:uidLastSave="{64CE061C-284A-4A3A-A32F-35A0A5C1F61F}"/>
  <bookViews>
    <workbookView xWindow="6580" yWindow="2260" windowWidth="44060" windowHeight="23740"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1">'OTJT breakdown &amp; Pie chart'!$A$1:$J$42</definedName>
    <definedName name="_xlnm.Print_Area" localSheetId="2">'Employer Plan on a Page'!$A$1:$H$15</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12" l="1"/>
  <c r="B4" i="14"/>
  <c r="J20" i="12"/>
  <c r="G13" i="14"/>
  <c r="F13" i="14"/>
  <c r="E13" i="14"/>
  <c r="D13" i="14"/>
  <c r="C13" i="14"/>
  <c r="C9" i="14"/>
  <c r="D9" i="14"/>
  <c r="E9" i="14"/>
  <c r="F9" i="14"/>
  <c r="G9" i="14"/>
  <c r="C10" i="14"/>
  <c r="D10" i="14"/>
  <c r="E10" i="14"/>
  <c r="F10" i="14"/>
  <c r="G10" i="14"/>
  <c r="C11" i="14"/>
  <c r="D11" i="14"/>
  <c r="E11" i="14"/>
  <c r="F11" i="14"/>
  <c r="G11" i="14"/>
  <c r="C12" i="14"/>
  <c r="D12" i="14"/>
  <c r="E12" i="14"/>
  <c r="F12" i="14"/>
  <c r="G12" i="14"/>
  <c r="B9" i="14"/>
  <c r="B10" i="14"/>
  <c r="B11" i="14"/>
  <c r="B12" i="14"/>
  <c r="B13" i="14"/>
  <c r="B3" i="14"/>
  <c r="B2" i="14"/>
  <c r="B1" i="14"/>
  <c r="F3" i="10"/>
  <c r="F2" i="10"/>
  <c r="F1" i="10"/>
  <c r="H20" i="12"/>
  <c r="F6" i="10" s="1"/>
  <c r="K20" i="12"/>
  <c r="L20" i="12"/>
  <c r="M20" i="12"/>
  <c r="N20" i="12"/>
  <c r="O20" i="12"/>
  <c r="P20" i="12"/>
  <c r="G8" i="14"/>
  <c r="F8" i="14"/>
  <c r="D8" i="14"/>
  <c r="C8" i="14"/>
  <c r="E8" i="14"/>
  <c r="B8" i="14"/>
  <c r="L8" i="10"/>
  <c r="L7" i="10"/>
  <c r="L6" i="10"/>
  <c r="L3" i="10"/>
  <c r="L4" i="10"/>
  <c r="L5" i="10"/>
  <c r="F9" i="10"/>
  <c r="M3" i="10" s="1"/>
  <c r="F10" i="10"/>
  <c r="M4" i="10" s="1"/>
  <c r="F11" i="10"/>
  <c r="M5" i="10" s="1"/>
  <c r="I9" i="10"/>
  <c r="M6" i="10" s="1"/>
  <c r="I14" i="12" l="1"/>
  <c r="R14" i="12"/>
  <c r="Q14" i="12"/>
  <c r="I15" i="12"/>
  <c r="I18" i="12"/>
  <c r="R18" i="12" s="1"/>
  <c r="Q15" i="12"/>
  <c r="Q18" i="12"/>
  <c r="I17" i="12"/>
  <c r="I16" i="12"/>
  <c r="I20" i="12" l="1"/>
  <c r="R15" i="12"/>
  <c r="R17" i="12"/>
  <c r="Q17" i="12"/>
  <c r="R16" i="12"/>
  <c r="Q16" i="12"/>
  <c r="Q20" i="12" s="1"/>
  <c r="R20" i="12" l="1"/>
  <c r="I9" i="12"/>
  <c r="F5" i="10" s="1"/>
  <c r="F7" i="10" s="1"/>
  <c r="I11" i="10"/>
  <c r="M8" i="10" s="1"/>
  <c r="I10" i="10"/>
  <c r="M7" i="10" s="1"/>
</calcChain>
</file>

<file path=xl/sharedStrings.xml><?xml version="1.0" encoding="utf-8"?>
<sst xmlns="http://schemas.openxmlformats.org/spreadsheetml/2006/main" count="132" uniqueCount="126">
  <si>
    <t>Apprenticeship Training Plan for:</t>
  </si>
  <si>
    <t>Digital Technological Solutions Specialist</t>
  </si>
  <si>
    <t>https://www.instituteforapprenticeships.org/apprenticeship-standards/digital-and-technology-solutions-specialist-integrated-degree/</t>
  </si>
  <si>
    <t>Data Analyst</t>
  </si>
  <si>
    <t>https://www.instituteforapprenticeships.org/media/1966/st0482_digital-technology-solutions-specialist_l7_ap-final-for-publishing.pdf</t>
  </si>
  <si>
    <t>Level of Delivery and EPA</t>
  </si>
  <si>
    <t>Mandatory Components:</t>
  </si>
  <si>
    <t>DIGITAL AND TECHNOLOGY SOLUTION SPECIALIST (DEGREE)</t>
  </si>
  <si>
    <t>The programme takes two years. Learners attend Sheffield Hallam University on five different study blocks, for a total of 17 days. Additional teaching and support is delivered through distance learning and video conferencing. 
Most of the teaching takes place in the first year, allowing time in the second year for the final work-based project and End Point Assessment preparation.
Learners are required to spend roughly half a day per week (in work time) on their assignments and apprenticeship portfolio.</t>
  </si>
  <si>
    <t>Colour coding key for Mapping Modules to the KSBs</t>
  </si>
  <si>
    <t>Strong Direct Relationship</t>
  </si>
  <si>
    <t>Duration of practical programme (months)</t>
  </si>
  <si>
    <t xml:space="preserve">BESE OPS CHECK:  </t>
  </si>
  <si>
    <t xml:space="preserve"> (excluding Gateway period and EPA)</t>
  </si>
  <si>
    <t>Definite but lesser focus</t>
  </si>
  <si>
    <t>Off the Job Training Generic Target</t>
  </si>
  <si>
    <t>Relevant but more contextual learning</t>
  </si>
  <si>
    <t>Off The Job Training Programme Specific Target</t>
  </si>
  <si>
    <t>(to be included in the ILR and delivered)</t>
  </si>
  <si>
    <t>Business and Change Management</t>
  </si>
  <si>
    <t>Professional Competencies</t>
  </si>
  <si>
    <t>Leadership</t>
  </si>
  <si>
    <t>Technology Management</t>
  </si>
  <si>
    <t>Data Analytics Specialist Skills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</si>
  <si>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</si>
  <si>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</si>
  <si>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Start (month)</t>
  </si>
  <si>
    <t>End (month)</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</si>
  <si>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</si>
  <si>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</si>
  <si>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</si>
  <si>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</si>
  <si>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</si>
  <si>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</si>
  <si>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</si>
  <si>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</si>
  <si>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</si>
  <si>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 Applied Learning in Workplace
- to meet Module Assessment</t>
  </si>
  <si>
    <t>Time during working day to focus on assessment preparation</t>
  </si>
  <si>
    <t>Employer-led Training activities (including experiential and project based learning)</t>
  </si>
  <si>
    <r>
      <rPr>
        <b/>
        <sz val="11"/>
        <color theme="1"/>
        <rFont val="Calibri"/>
        <family val="2"/>
        <scheme val="minor"/>
      </rPr>
      <t>Employer-Led Training Plan</t>
    </r>
    <r>
      <rPr>
        <sz val="11"/>
        <color theme="1"/>
        <rFont val="Calibri"/>
        <family val="2"/>
        <scheme val="minor"/>
      </rPr>
      <t xml:space="preserve"> (including requirements for Gateway and/or EPA)
Before, during, after this module, what are the minimum commitment from employer in this Training Plan to meet the WBL Asessment  of the module and progress beyond towards EPA
What do we expect the employer to do to support a KSB-integrated curriculum and its asesment?
Take into account the variation in employer size and type
</t>
    </r>
  </si>
  <si>
    <t>B1. Identify, document, review and design complex IT enabled business processes that define a set of activities that will accomplish specific organisational goals and provides a systematic approach to improving those processes;</t>
  </si>
  <si>
    <t>B2. Design and develop technology roadmaps, implementation strategies and transformation plans focused on digital technologies to achieve improved productivity, functionality and end user experience in an area of technology specialism;</t>
  </si>
  <si>
    <t>B3. Deliver workplace transformations through planning and implementing technology based business change programmes including setting objectives, priorities and responsibilities with others in an area of technology specialism;</t>
  </si>
  <si>
    <t>B4. The strategic importance of technology enabled business processes, and how they are designed and managed to determine a firm’s ability to compete effectively;</t>
  </si>
  <si>
    <t>B5. The principles of business transformation and how organisations integrate different management functions in the context of technological change;</t>
  </si>
  <si>
    <t>B6. Own employer’s business objectives and strategy, its position in the market and how own employer adds value to its clients through the services and/or products they provide;</t>
  </si>
  <si>
    <t>B7. How to justify the value of technology investments and apply benefits management and realisation;</t>
  </si>
  <si>
    <t>P1. Negotiate and agree digital and technology specialism delivery budgets with those with decision-making responsibility;</t>
  </si>
  <si>
    <t>P2. Develop and deliver management level presentations which resonate with senior stakeholders, both business and technical;</t>
  </si>
  <si>
    <t>P3. Professionally present digital and technology solution specialism plans and solutions in a well-structured business report;</t>
  </si>
  <si>
    <t>P4. Demonstrate self-direction and originality in solving problems, and act autonomously in planning and implementing digital and technology solutions specialist tasks at a professional level;</t>
  </si>
  <si>
    <t>P5. Be competent at negotiating and closing techniques in a range of interactions and engagements, both with senior internal and external stakeholders;</t>
  </si>
  <si>
    <t>P6. The role of learning and talent management in successful business operations.</t>
  </si>
  <si>
    <t>L1. Evaluate the significance of human factors to leadership in the effective implementation and management of technology enabled business processes;</t>
  </si>
  <si>
    <t>L2. Develop own leadership style and professional values that contributes to building high performing teams;</t>
  </si>
  <si>
    <t>L3. Inspire and motivate others to deliver excellent technical solutions and outcomes </t>
  </si>
  <si>
    <t>L4. Establish high levels of performance in digital and technology solutions activities </t>
  </si>
  <si>
    <t>L5. Be results and outcomes driven to achieve high key performance outcomes for digital and technology solutions objectives </t>
  </si>
  <si>
    <t>L6. Promote a high level of cooperation between own work group and other groups</t>
  </si>
  <si>
    <t>L7. Develop and support others in developing an appropriate balance of leadership and technical skills </t>
  </si>
  <si>
    <t>L8. Create strong positive relationships with team members to produce high performing technical teams </t>
  </si>
  <si>
    <t>L9. The role of leadership in contemporary technology based organisations;</t>
  </si>
  <si>
    <t>L10. The personal leadership qualities that are required to establish and maintain an organisations technical reputation.</t>
  </si>
  <si>
    <t>L11. The role of leaders as change agents and identify contributors to successful implementation;</t>
  </si>
  <si>
    <t>T1. Apply broader technical knowledge combined with an understanding of the business context, and how it is changing, to deliver to the company’s business strategy;</t>
  </si>
  <si>
    <t>T2. Demonstrate effective technology leadership and change management skills for managing technology driven change and continuous improvement;</t>
  </si>
  <si>
    <t>T3. Create and implement innovative technological strategies to support the development of new products, processes and services that align with the company’s business strategy, and develop and communicate compelling business proposals to support these.</t>
  </si>
  <si>
    <t>T4. How to monitor technology related market trends and research and collect competitive intelligence;</t>
  </si>
  <si>
    <t>T5. Technology road-mapping concepts and methods and how to apply them;</t>
  </si>
  <si>
    <t>S1. dentify and select the business data that needs to be collected and transitioned from a range of data systems; acquire, manage and process complex data sets, including large-scale and real-time data;</t>
  </si>
  <si>
    <t>S2. Undertake analytical investigations of data to understand the nature, utility and quality of data, and developing data quality rule sets and guidelines for database designers;</t>
  </si>
  <si>
    <t>S3. Formulate analysis questions and hypotheses which are answerable given the data available and come to statistically sound conclusions;</t>
  </si>
  <si>
    <t>S4. Conduct high-quality complex investigations, employing a range of analytical software, statistical modelling &amp; machine learning techniques to make data driven decisions solve live commercial problems;</t>
  </si>
  <si>
    <t>S5. Document and describe the data architecture and structures using appropriate data modelling tools, and select appropriate methods to present data and results that support human understanding of complex data sets;</t>
  </si>
  <si>
    <t>S6. Scope and deliver data analysis projects, in response to business priorities, create compelling business opportunities reports on outcomes suitable for a variety of stakeholders including senior clients and management.</t>
  </si>
  <si>
    <t>S7. How key algorithms and models are applied in developing analytical solutions and how analytical solutions can deliver benefits to organisations;</t>
  </si>
  <si>
    <t>S8. The information governance requirements that exist in the UK, and the relevant organisational and legislative data protection and data security standards that exist. The legal, social and ethical concerns involved in data management and analysis;</t>
  </si>
  <si>
    <t>S9. The principles of data driven analysis and how to apply these. Including the approach, the selected data, the fitted models and evaluations used to solve data problems;</t>
  </si>
  <si>
    <t>S10. The properties of different data storage solutions, and the transmission, processing and analytics of data from an enterprise system perspective. Including the platform choices available for designing and implementing solutions for data storage, processing and analytics in different data scenarios;</t>
  </si>
  <si>
    <t>S11. How relevant data hierarchies or taxonomies are identified and properly documented;</t>
  </si>
  <si>
    <t>S12. The concepts, tools and techniques for data visualisation, including how this provides a qualitative understanding of the information on which decisions can be based.</t>
  </si>
  <si>
    <t>BEFORE</t>
  </si>
  <si>
    <t>DURING</t>
  </si>
  <si>
    <t>AFTER</t>
  </si>
  <si>
    <t>Level 7</t>
  </si>
  <si>
    <t>Tools and Techniques for Data Analytics</t>
  </si>
  <si>
    <t>Assist the apprentice in preparation for the Starting Point Exercise.  Review the assessment tasks and ensure OTJT is structured to support the apprentice in meeting the assessment plan.</t>
  </si>
  <si>
    <t>Mentor to increase their awareness of the KSBs required by the standard.   Complete the Starting Point Exercise.  Source in-house technical support related to the module core concepts.</t>
  </si>
  <si>
    <t>Review KSBs specific to the Project Report.  These are primarily technical specialist in nature.  They will eventually be evidence through work started in the Independent Study / Consultancy project module at the end of the taught MSc.  This is known as the capstone project.  Identify technical gaps.  Contact Course Team if help needed.</t>
  </si>
  <si>
    <t>Data Management Project</t>
  </si>
  <si>
    <t>Relate data analytics to business objectives and resultant strategies.  Again, review the assessment tasks and ensure OTJT is structured to support the apprentice in meeting the assessment plan.</t>
  </si>
  <si>
    <t>Ask the apprentices about concepts covered during the module.  Discuss how these relate to the workplace. Source in-house technical support related to the module core concepts.</t>
  </si>
  <si>
    <t>In light of the concepts covered in the two technical modules focus on the KSBs to be evidenced by the Professional Discussion.  Begin to suggest ways in which these may be evidenced through projects in the workplace. Mentor to become familiar with the concept of STARE analysis as a form of evidence.</t>
  </si>
  <si>
    <t>Managing People, Projects &amp; Teams</t>
  </si>
  <si>
    <t>Identify activities that could provide STARE analysis evidence for leadership KSBs L1-11 and the Professional Competencies P1, P2 and P6.  If necessary set up a project where the apprentice will take a key leadership role.</t>
  </si>
  <si>
    <r>
      <rPr>
        <sz val="11"/>
        <color rgb="FF000000"/>
        <rFont val="Calibri"/>
      </rPr>
      <t xml:space="preserve">Monitor and support the apprentice in their leadership lead project.  Mentor to reflect on their leadership style with the apprentice.
</t>
    </r>
    <r>
      <rPr>
        <sz val="11"/>
        <color rgb="FFFF0000"/>
        <rFont val="Calibri"/>
      </rPr>
      <t>Facilitate additional experience for unmet KSBs. Use APRs to discuss the impact of final projects &amp; career progression.</t>
    </r>
  </si>
  <si>
    <t>Reflect on leadership issues raised in the module and the leadership project.  Consider these in relation to KSBs L1-11, P1, P2 and P6..  Help apprentice in the preparation of a STARE analysis of the leadership project.</t>
  </si>
  <si>
    <t>Advanced Practitioner Inquiry</t>
  </si>
  <si>
    <t xml:space="preserve">Suggest and discuss potential project ideas.
</t>
  </si>
  <si>
    <t>Review project ideas.  Ensure this is done so within the context of the KSB requirements for the Project Report section of the EPA.</t>
  </si>
  <si>
    <r>
      <rPr>
        <sz val="11"/>
        <color rgb="FF000000"/>
        <rFont val="Calibri"/>
      </rPr>
      <t xml:space="preserve">Ensure resources and 'buy-in' from key stakeholders required for a successful capstone project.
</t>
    </r>
    <r>
      <rPr>
        <sz val="11"/>
        <color rgb="FFFF0000"/>
        <rFont val="Calibri"/>
      </rPr>
      <t>Update the Apprentices Action Plans to respond to gap analysis and provide targets for the final stage of study.</t>
    </r>
  </si>
  <si>
    <t>Independent Study / Consultancy project</t>
  </si>
  <si>
    <t>Help the apprentice plan milestones for the completion of the capstone project.</t>
  </si>
  <si>
    <t>Ensure regular meetings to review project progress.  Ensure OTJT caters for the work load generated by the project.</t>
  </si>
  <si>
    <t>Pause after the consult project 'sprint', before the final push for the Gateway.</t>
  </si>
  <si>
    <t>Integrated End Point Assessment Task</t>
  </si>
  <si>
    <t>Review the KSB audit.</t>
  </si>
  <si>
    <t>Pursue gaps in the KSB audit.  Maintain communication with the Course Team guiding the EPA process.</t>
  </si>
  <si>
    <t>Reflect on the EPA progress.  Feedback to the Course Team about the apprenticeship process and consider ways it can be improved.  Celebrate the success of the apprentice.</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</si>
  <si>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</si>
  <si>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</si>
  <si>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</si>
  <si>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</si>
  <si>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</si>
  <si>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</si>
  <si>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</si>
  <si>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</si>
  <si>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Work Based Project / Work-Applied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</si>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</sst>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8"/>
      <name val="Calibri"/>
      <family val="2"/>
      <scheme val="minor"/>
    </font>
    <font>
      <sz val="9"/>
      <color theme="1"/>
      <name val="Calibri"/>
      <family val="2"/>
      <scheme val="minor"/>
    </font>
    <font>
      <b/>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1"/>
      <color rgb="FFFFFFFF"/>
      <name val="Calibri"/>
      <family val="2"/>
      <scheme val="minor"/>
    </font>
    <font>
      <b/>
      <i/>
      <sz val="11"/>
      <color rgb="FFFFFFFF"/>
      <name val="Calibri"/>
      <family val="2"/>
      <scheme val="minor"/>
    </font>
    <font>
      <u/>
      <sz val="11"/>
      <color theme="10"/>
      <name val="Calibri"/>
      <family val="2"/>
      <scheme val="minor"/>
    </font>
    <font>
      <sz val="14"/>
      <color theme="1"/>
      <name val="Wingdings 2"/>
      <family val="1"/>
      <charset val="2"/>
    </font>
    <font>
      <sz val="11"/>
      <name val="Calibri"/>
      <family val="2"/>
      <scheme val="minor"/>
    </font>
    <font>
      <sz val="14"/>
      <color rgb="FFFF0000"/>
      <name val="Calibri"/>
      <family val="2"/>
      <scheme val="minor"/>
    </font>
    <font>
      <sz val="10"/>
      <color theme="1"/>
      <name val="Arial"/>
      <family val="2"/>
    </font>
    <font>
      <sz val="11"/>
      <color rgb="FF000000"/>
      <name val="Calibri"/>
      <family val="2"/>
      <scheme val="minor"/>
    </font>
    <font>
      <b/>
      <sz val="16"/>
      <color rgb="FF000000"/>
      <name val="Calibri"/>
      <family val="2"/>
      <scheme val="minor"/>
    </font>
    <font>
      <sz val="11"/>
      <color rgb="FF000000"/>
      <name val="Calibri"/>
    </font>
    <font>
      <sz val="11"/>
      <color rgb="FFFF0000"/>
      <name val="Calibri"/>
    </font>
    <font>
      <sz val="9"/>
      <color rgb="FF000000"/>
      <name val="Calibri"/>
      <family val="2"/>
    </font>
    <font>
      <sz val="12"/>
      <color rgb="FF000000"/>
      <name val="Calibri"/>
      <family val="2"/>
    </font>
    <font>
      <sz val="12"/>
      <color rgb="FF000000"/>
      <name val="Calibri"/>
      <family val="2"/>
      <scheme val="minor"/>
    </font>
  </fonts>
  <fills count="23">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rgb="FF00B050"/>
        <bgColor indexed="64"/>
      </patternFill>
    </fill>
    <fill>
      <patternFill patternType="solid">
        <fgColor rgb="FF92D05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808080"/>
        <bgColor indexed="64"/>
      </patternFill>
    </fill>
    <fill>
      <patternFill patternType="solid">
        <fgColor rgb="FFF2F2F2"/>
        <bgColor indexed="64"/>
      </patternFill>
    </fill>
    <fill>
      <patternFill patternType="solid">
        <fgColor rgb="FFDDEBF7"/>
        <bgColor indexed="64"/>
      </patternFill>
    </fill>
    <fill>
      <patternFill patternType="solid">
        <fgColor rgb="FFFFFFFF"/>
        <bgColor indexed="64"/>
      </patternFill>
    </fill>
    <fill>
      <patternFill patternType="solid">
        <fgColor rgb="FF00B050"/>
        <bgColor rgb="FF000000"/>
      </patternFill>
    </fill>
    <fill>
      <patternFill patternType="solid">
        <fgColor rgb="FFFFFFFF"/>
        <bgColor rgb="FF000000"/>
      </patternFill>
    </fill>
  </fills>
  <borders count="56">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right style="dashed">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dashed">
        <color indexed="64"/>
      </left>
      <right style="dashed">
        <color indexed="64"/>
      </right>
      <top style="thin">
        <color indexed="64"/>
      </top>
      <bottom/>
      <diagonal/>
    </border>
    <border>
      <left/>
      <right style="dashed">
        <color indexed="64"/>
      </right>
      <top style="thin">
        <color indexed="64"/>
      </top>
      <bottom/>
      <diagonal/>
    </border>
    <border>
      <left/>
      <right/>
      <top/>
      <bottom style="thin">
        <color indexed="64"/>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indexed="64"/>
      </top>
      <bottom style="thin">
        <color theme="0" tint="-0.499984740745262"/>
      </bottom>
      <diagonal/>
    </border>
    <border>
      <left style="medium">
        <color auto="1"/>
      </left>
      <right style="hair">
        <color auto="1"/>
      </right>
      <top style="hair">
        <color auto="1"/>
      </top>
      <bottom style="thin">
        <color rgb="FF000000"/>
      </bottom>
      <diagonal/>
    </border>
    <border>
      <left style="hair">
        <color auto="1"/>
      </left>
      <right style="hair">
        <color auto="1"/>
      </right>
      <top style="hair">
        <color auto="1"/>
      </top>
      <bottom style="thin">
        <color rgb="FF000000"/>
      </bottom>
      <diagonal/>
    </border>
    <border>
      <left style="hair">
        <color auto="1"/>
      </left>
      <right style="medium">
        <color auto="1"/>
      </right>
      <top style="hair">
        <color auto="1"/>
      </top>
      <bottom style="thin">
        <color rgb="FF000000"/>
      </bottom>
      <diagonal/>
    </border>
    <border>
      <left style="thin">
        <color rgb="FF000000"/>
      </left>
      <right/>
      <top style="thin">
        <color rgb="FF000000"/>
      </top>
      <bottom style="dashed">
        <color indexed="64"/>
      </bottom>
      <diagonal/>
    </border>
    <border>
      <left/>
      <right/>
      <top style="thin">
        <color rgb="FF000000"/>
      </top>
      <bottom style="dashed">
        <color indexed="64"/>
      </bottom>
      <diagonal/>
    </border>
    <border>
      <left/>
      <right style="thin">
        <color rgb="FF000000"/>
      </right>
      <top style="thin">
        <color rgb="FF000000"/>
      </top>
      <bottom style="dashed">
        <color indexed="64"/>
      </bottom>
      <diagonal/>
    </border>
    <border>
      <left style="thin">
        <color rgb="FF000000"/>
      </left>
      <right/>
      <top style="dashed">
        <color indexed="64"/>
      </top>
      <bottom style="dashed">
        <color indexed="64"/>
      </bottom>
      <diagonal/>
    </border>
    <border>
      <left/>
      <right style="thin">
        <color rgb="FF000000"/>
      </right>
      <top style="dashed">
        <color indexed="64"/>
      </top>
      <bottom style="dashed">
        <color indexed="64"/>
      </bottom>
      <diagonal/>
    </border>
    <border>
      <left style="thin">
        <color rgb="FF000000"/>
      </left>
      <right/>
      <top style="dashed">
        <color indexed="64"/>
      </top>
      <bottom style="thin">
        <color rgb="FF000000"/>
      </bottom>
      <diagonal/>
    </border>
    <border>
      <left/>
      <right/>
      <top style="dashed">
        <color indexed="64"/>
      </top>
      <bottom style="thin">
        <color rgb="FF000000"/>
      </bottom>
      <diagonal/>
    </border>
    <border>
      <left/>
      <right style="thin">
        <color rgb="FF000000"/>
      </right>
      <top style="dashed">
        <color indexed="64"/>
      </top>
      <bottom style="thin">
        <color rgb="FF000000"/>
      </bottom>
      <diagonal/>
    </border>
  </borders>
  <cellStyleXfs count="2">
    <xf numFmtId="0" fontId="0" fillId="0" borderId="0"/>
    <xf numFmtId="0" fontId="21" fillId="0" borderId="0" applyNumberFormat="0" applyFill="0" applyBorder="0" applyAlignment="0" applyProtection="0"/>
  </cellStyleXfs>
  <cellXfs count="128">
    <xf numFmtId="0" fontId="0" fillId="0" borderId="0" xfId="0"/>
    <xf numFmtId="0" fontId="4" fillId="0" borderId="0" xfId="0" applyFont="1"/>
    <xf numFmtId="0" fontId="6" fillId="0" borderId="0" xfId="0" applyFont="1"/>
    <xf numFmtId="0" fontId="0" fillId="5" borderId="0" xfId="0" applyFill="1"/>
    <xf numFmtId="0" fontId="6" fillId="5" borderId="0" xfId="0" applyFont="1" applyFill="1"/>
    <xf numFmtId="0" fontId="4" fillId="5" borderId="0" xfId="0" applyFont="1" applyFill="1"/>
    <xf numFmtId="0" fontId="0" fillId="3" borderId="0" xfId="0" applyFill="1" applyAlignment="1">
      <alignment wrapText="1"/>
    </xf>
    <xf numFmtId="0" fontId="0" fillId="8" borderId="8" xfId="0" applyFill="1" applyBorder="1"/>
    <xf numFmtId="0" fontId="0" fillId="8" borderId="9" xfId="0" applyFill="1" applyBorder="1"/>
    <xf numFmtId="0" fontId="0" fillId="8" borderId="11" xfId="0" applyFill="1" applyBorder="1" applyAlignment="1">
      <alignment vertical="center"/>
    </xf>
    <xf numFmtId="0" fontId="2" fillId="5" borderId="0" xfId="0" applyFont="1" applyFill="1"/>
    <xf numFmtId="0" fontId="3" fillId="5" borderId="0" xfId="0" applyFont="1" applyFill="1"/>
    <xf numFmtId="0" fontId="3" fillId="5" borderId="0" xfId="0" applyFont="1" applyFill="1" applyAlignment="1">
      <alignment horizontal="left"/>
    </xf>
    <xf numFmtId="0" fontId="0" fillId="8" borderId="13" xfId="0" applyFill="1" applyBorder="1"/>
    <xf numFmtId="0" fontId="8" fillId="8" borderId="15" xfId="0" applyFont="1" applyFill="1" applyBorder="1" applyAlignment="1">
      <alignment horizontal="center" vertical="center"/>
    </xf>
    <xf numFmtId="0" fontId="0" fillId="8" borderId="10" xfId="0" applyFill="1" applyBorder="1" applyAlignment="1">
      <alignment vertical="center" wrapText="1"/>
    </xf>
    <xf numFmtId="0" fontId="0" fillId="8" borderId="14" xfId="0" applyFill="1" applyBorder="1" applyAlignment="1">
      <alignment vertical="center" wrapText="1"/>
    </xf>
    <xf numFmtId="0" fontId="10" fillId="9" borderId="14" xfId="0" applyFont="1" applyFill="1" applyBorder="1" applyAlignment="1">
      <alignment horizontal="center" vertical="center" wrapText="1"/>
    </xf>
    <xf numFmtId="0" fontId="9" fillId="10" borderId="10" xfId="0" applyFont="1" applyFill="1" applyBorder="1" applyAlignment="1">
      <alignment vertical="center" wrapText="1"/>
    </xf>
    <xf numFmtId="0" fontId="9" fillId="11" borderId="12" xfId="0" applyFont="1" applyFill="1" applyBorder="1" applyAlignment="1">
      <alignment vertical="center" wrapText="1"/>
    </xf>
    <xf numFmtId="0" fontId="6" fillId="8" borderId="17" xfId="0" applyFont="1" applyFill="1" applyBorder="1"/>
    <xf numFmtId="0" fontId="3" fillId="2" borderId="16" xfId="0" applyFont="1" applyFill="1" applyBorder="1" applyAlignment="1">
      <alignment horizontal="center" textRotation="90" wrapText="1"/>
    </xf>
    <xf numFmtId="0" fontId="4" fillId="5" borderId="0" xfId="0" applyFont="1" applyFill="1" applyAlignment="1">
      <alignment horizontal="left"/>
    </xf>
    <xf numFmtId="0" fontId="8" fillId="8" borderId="15" xfId="0" applyFont="1" applyFill="1" applyBorder="1" applyAlignment="1">
      <alignment horizontal="center" vertical="center" wrapText="1"/>
    </xf>
    <xf numFmtId="0" fontId="12" fillId="2" borderId="16" xfId="0" applyFont="1" applyFill="1" applyBorder="1" applyAlignment="1">
      <alignment horizontal="center" textRotation="90" wrapText="1"/>
    </xf>
    <xf numFmtId="0" fontId="13" fillId="8" borderId="15" xfId="0" applyFont="1" applyFill="1" applyBorder="1" applyAlignment="1">
      <alignment horizontal="center" vertical="center" wrapText="1"/>
    </xf>
    <xf numFmtId="0" fontId="3" fillId="12" borderId="16" xfId="0" applyFont="1" applyFill="1" applyBorder="1" applyAlignment="1">
      <alignment horizontal="center" textRotation="90" wrapText="1"/>
    </xf>
    <xf numFmtId="0" fontId="3" fillId="5" borderId="0" xfId="0" applyFont="1" applyFill="1" applyAlignment="1">
      <alignment horizontal="left" indent="1"/>
    </xf>
    <xf numFmtId="0" fontId="13" fillId="8" borderId="2" xfId="0" applyFont="1" applyFill="1" applyBorder="1" applyAlignment="1">
      <alignment horizontal="center" vertical="center" wrapText="1"/>
    </xf>
    <xf numFmtId="0" fontId="0" fillId="8" borderId="19" xfId="0" applyFill="1" applyBorder="1" applyAlignment="1">
      <alignment vertical="center"/>
    </xf>
    <xf numFmtId="0" fontId="6" fillId="8" borderId="20" xfId="0" applyFont="1" applyFill="1" applyBorder="1"/>
    <xf numFmtId="0" fontId="11" fillId="12" borderId="23" xfId="0" applyFont="1" applyFill="1" applyBorder="1" applyAlignment="1">
      <alignment vertical="center" wrapText="1"/>
    </xf>
    <xf numFmtId="0" fontId="11" fillId="12" borderId="24" xfId="0" applyFont="1" applyFill="1" applyBorder="1" applyAlignment="1">
      <alignment vertical="center" wrapText="1"/>
    </xf>
    <xf numFmtId="0" fontId="11" fillId="12" borderId="25" xfId="0" applyFont="1" applyFill="1" applyBorder="1" applyAlignment="1">
      <alignment vertical="center" wrapText="1"/>
    </xf>
    <xf numFmtId="0" fontId="11" fillId="12" borderId="26" xfId="0" applyFont="1" applyFill="1" applyBorder="1" applyAlignment="1">
      <alignment vertical="center" wrapText="1"/>
    </xf>
    <xf numFmtId="0" fontId="11" fillId="12" borderId="27" xfId="0" applyFont="1" applyFill="1" applyBorder="1" applyAlignment="1">
      <alignment vertical="center" wrapText="1"/>
    </xf>
    <xf numFmtId="0" fontId="11" fillId="12" borderId="28" xfId="0" applyFont="1" applyFill="1" applyBorder="1" applyAlignment="1">
      <alignment vertical="center" wrapText="1"/>
    </xf>
    <xf numFmtId="0" fontId="15" fillId="8" borderId="22" xfId="0" applyFont="1" applyFill="1" applyBorder="1" applyAlignment="1">
      <alignment horizontal="center" vertical="center" wrapText="1"/>
    </xf>
    <xf numFmtId="0" fontId="15" fillId="8" borderId="5" xfId="0" applyFont="1" applyFill="1" applyBorder="1" applyAlignment="1">
      <alignment horizontal="center" vertical="center"/>
    </xf>
    <xf numFmtId="0" fontId="15" fillId="8" borderId="5" xfId="0" applyFont="1" applyFill="1" applyBorder="1" applyAlignment="1">
      <alignment horizontal="center" vertical="center" wrapText="1"/>
    </xf>
    <xf numFmtId="0" fontId="15" fillId="8" borderId="1" xfId="0" applyFont="1" applyFill="1" applyBorder="1" applyAlignment="1">
      <alignment horizontal="center" vertical="center"/>
    </xf>
    <xf numFmtId="0" fontId="16" fillId="9" borderId="14" xfId="0" applyFont="1" applyFill="1" applyBorder="1" applyAlignment="1">
      <alignment horizontal="center" vertical="center" wrapText="1"/>
    </xf>
    <xf numFmtId="0" fontId="0" fillId="5" borderId="0" xfId="0" applyFill="1" applyAlignment="1">
      <alignment horizontal="left" vertical="center" wrapText="1"/>
    </xf>
    <xf numFmtId="0" fontId="0" fillId="5" borderId="0" xfId="0" applyFill="1" applyAlignment="1">
      <alignment horizontal="left"/>
    </xf>
    <xf numFmtId="0" fontId="0" fillId="5" borderId="0" xfId="0" applyFill="1" applyAlignment="1">
      <alignment horizontal="right" vertical="center"/>
    </xf>
    <xf numFmtId="0" fontId="0" fillId="14" borderId="0" xfId="0" applyFill="1"/>
    <xf numFmtId="0" fontId="0" fillId="15" borderId="0" xfId="0" applyFill="1"/>
    <xf numFmtId="0" fontId="18" fillId="15" borderId="0" xfId="0" applyFont="1" applyFill="1" applyAlignment="1">
      <alignment horizontal="center" vertical="center" wrapText="1"/>
    </xf>
    <xf numFmtId="0" fontId="0" fillId="0" borderId="0" xfId="0" applyAlignment="1">
      <alignment vertical="center"/>
    </xf>
    <xf numFmtId="0" fontId="0" fillId="0" borderId="33" xfId="0" applyBorder="1" applyAlignment="1">
      <alignment horizontal="center" vertical="center" wrapText="1"/>
    </xf>
    <xf numFmtId="0" fontId="0" fillId="0" borderId="35" xfId="0" applyBorder="1" applyAlignment="1">
      <alignment horizontal="center" vertical="center" wrapText="1"/>
    </xf>
    <xf numFmtId="0" fontId="0" fillId="0" borderId="33" xfId="0" applyBorder="1" applyAlignment="1">
      <alignment horizontal="left" vertical="center" wrapText="1" indent="1"/>
    </xf>
    <xf numFmtId="0" fontId="0" fillId="0" borderId="34" xfId="0" applyBorder="1" applyAlignment="1">
      <alignment horizontal="left" vertical="center" wrapText="1" indent="1"/>
    </xf>
    <xf numFmtId="0" fontId="0" fillId="0" borderId="35" xfId="0" applyBorder="1" applyAlignment="1">
      <alignment horizontal="left" vertical="center" wrapText="1" indent="1"/>
    </xf>
    <xf numFmtId="0" fontId="0" fillId="0" borderId="36" xfId="0" applyBorder="1" applyAlignment="1">
      <alignment horizontal="left" vertical="center" wrapText="1" indent="1"/>
    </xf>
    <xf numFmtId="0" fontId="15" fillId="9" borderId="32" xfId="0" applyFont="1" applyFill="1" applyBorder="1" applyAlignment="1">
      <alignment horizontal="left" vertical="center" wrapText="1" indent="1"/>
    </xf>
    <xf numFmtId="0" fontId="19" fillId="17" borderId="37" xfId="0" applyFont="1" applyFill="1" applyBorder="1" applyAlignment="1">
      <alignment horizontal="center" vertical="center" wrapText="1"/>
    </xf>
    <xf numFmtId="0" fontId="19" fillId="17" borderId="38" xfId="0" applyFont="1" applyFill="1" applyBorder="1" applyAlignment="1">
      <alignment horizontal="center" vertical="center" wrapText="1"/>
    </xf>
    <xf numFmtId="0" fontId="19" fillId="17" borderId="39" xfId="0" applyFont="1" applyFill="1" applyBorder="1" applyAlignment="1">
      <alignment horizontal="center" vertical="center" wrapText="1"/>
    </xf>
    <xf numFmtId="0" fontId="4" fillId="5" borderId="16" xfId="0" applyFont="1" applyFill="1" applyBorder="1" applyAlignment="1">
      <alignment horizontal="right"/>
    </xf>
    <xf numFmtId="0" fontId="4" fillId="5" borderId="16" xfId="0" applyFont="1" applyFill="1" applyBorder="1" applyAlignment="1">
      <alignment horizontal="right" vertical="center"/>
    </xf>
    <xf numFmtId="0" fontId="0" fillId="0" borderId="16" xfId="0" applyBorder="1" applyAlignment="1">
      <alignment wrapText="1"/>
    </xf>
    <xf numFmtId="0" fontId="3" fillId="5" borderId="16" xfId="0" applyFont="1" applyFill="1" applyBorder="1" applyAlignment="1">
      <alignment horizontal="center" textRotation="90" wrapText="1"/>
    </xf>
    <xf numFmtId="0" fontId="6" fillId="8" borderId="40" xfId="0" applyFont="1" applyFill="1" applyBorder="1"/>
    <xf numFmtId="0" fontId="0" fillId="4" borderId="16" xfId="0" applyFill="1" applyBorder="1"/>
    <xf numFmtId="0" fontId="0" fillId="0" borderId="16" xfId="0" applyBorder="1"/>
    <xf numFmtId="0" fontId="0" fillId="7" borderId="16" xfId="0" applyFill="1" applyBorder="1"/>
    <xf numFmtId="0" fontId="22" fillId="6" borderId="16" xfId="0" applyFont="1" applyFill="1" applyBorder="1" applyAlignment="1">
      <alignment wrapText="1"/>
    </xf>
    <xf numFmtId="0" fontId="0" fillId="7" borderId="16" xfId="0" applyFill="1" applyBorder="1" applyAlignment="1">
      <alignment wrapText="1"/>
    </xf>
    <xf numFmtId="0" fontId="0" fillId="6" borderId="16" xfId="0" applyFill="1" applyBorder="1"/>
    <xf numFmtId="0" fontId="22" fillId="4" borderId="16" xfId="0" applyFont="1" applyFill="1" applyBorder="1" applyAlignment="1">
      <alignment wrapText="1"/>
    </xf>
    <xf numFmtId="0" fontId="23" fillId="4" borderId="16" xfId="0" applyFont="1" applyFill="1" applyBorder="1"/>
    <xf numFmtId="0" fontId="0" fillId="6" borderId="16" xfId="0" applyFill="1" applyBorder="1" applyAlignment="1">
      <alignment wrapText="1"/>
    </xf>
    <xf numFmtId="0" fontId="10" fillId="9" borderId="10" xfId="0" applyFont="1" applyFill="1" applyBorder="1" applyAlignment="1">
      <alignment horizontal="left" vertical="center" wrapText="1" indent="1"/>
    </xf>
    <xf numFmtId="0" fontId="24" fillId="13" borderId="0" xfId="0" applyFont="1" applyFill="1"/>
    <xf numFmtId="0" fontId="24" fillId="13" borderId="0" xfId="0" applyFont="1" applyFill="1" applyAlignment="1">
      <alignment horizontal="right"/>
    </xf>
    <xf numFmtId="0" fontId="9" fillId="9" borderId="10" xfId="0" applyFont="1" applyFill="1" applyBorder="1" applyAlignment="1">
      <alignment horizontal="left" vertical="center" wrapText="1" indent="1"/>
    </xf>
    <xf numFmtId="0" fontId="9" fillId="11" borderId="12" xfId="0" applyFont="1" applyFill="1" applyBorder="1" applyAlignment="1">
      <alignment horizontal="left" vertical="center" wrapText="1" indent="1"/>
    </xf>
    <xf numFmtId="0" fontId="11" fillId="12" borderId="29" xfId="0" applyFont="1" applyFill="1" applyBorder="1" applyAlignment="1">
      <alignment vertical="center" wrapText="1"/>
    </xf>
    <xf numFmtId="0" fontId="11" fillId="12" borderId="30" xfId="0" applyFont="1" applyFill="1" applyBorder="1" applyAlignment="1">
      <alignment vertical="center" wrapText="1"/>
    </xf>
    <xf numFmtId="0" fontId="11" fillId="12" borderId="31" xfId="0" applyFont="1" applyFill="1" applyBorder="1" applyAlignment="1">
      <alignment vertical="center" wrapText="1"/>
    </xf>
    <xf numFmtId="0" fontId="0" fillId="0" borderId="7" xfId="0" applyBorder="1" applyAlignment="1">
      <alignment horizontal="center" vertical="center" wrapText="1"/>
    </xf>
    <xf numFmtId="0" fontId="0" fillId="0" borderId="7" xfId="0" applyBorder="1" applyAlignment="1">
      <alignment horizontal="center" vertical="center" textRotation="90" wrapText="1"/>
    </xf>
    <xf numFmtId="0" fontId="6" fillId="8" borderId="41" xfId="0" applyFont="1" applyFill="1" applyBorder="1"/>
    <xf numFmtId="0" fontId="25" fillId="0" borderId="21" xfId="0" applyFont="1" applyBorder="1" applyAlignment="1">
      <alignment textRotation="90" wrapText="1"/>
    </xf>
    <xf numFmtId="0" fontId="11" fillId="12" borderId="43" xfId="0" applyFont="1" applyFill="1" applyBorder="1" applyAlignment="1">
      <alignment vertical="center" wrapText="1"/>
    </xf>
    <xf numFmtId="0" fontId="11" fillId="12" borderId="44" xfId="0" applyFont="1" applyFill="1" applyBorder="1" applyAlignment="1">
      <alignment vertical="center" wrapText="1"/>
    </xf>
    <xf numFmtId="0" fontId="26" fillId="20" borderId="0" xfId="0" applyFont="1" applyFill="1"/>
    <xf numFmtId="0" fontId="26" fillId="20" borderId="0" xfId="0" applyFont="1" applyFill="1" applyAlignment="1">
      <alignment vertical="center"/>
    </xf>
    <xf numFmtId="0" fontId="27" fillId="20" borderId="0" xfId="0" applyFont="1" applyFill="1" applyAlignment="1">
      <alignment vertical="top"/>
    </xf>
    <xf numFmtId="0" fontId="0" fillId="16" borderId="45" xfId="0" applyFill="1" applyBorder="1" applyAlignment="1">
      <alignment horizontal="left" vertical="center" wrapText="1" indent="1"/>
    </xf>
    <xf numFmtId="0" fontId="0" fillId="16" borderId="46" xfId="0" applyFill="1" applyBorder="1" applyAlignment="1">
      <alignment horizontal="center" vertical="center" wrapText="1"/>
    </xf>
    <xf numFmtId="0" fontId="0" fillId="16" borderId="46" xfId="0" applyFill="1" applyBorder="1" applyAlignment="1">
      <alignment horizontal="left" vertical="center" wrapText="1" indent="1"/>
    </xf>
    <xf numFmtId="0" fontId="0" fillId="16" borderId="47" xfId="0" applyFill="1" applyBorder="1" applyAlignment="1">
      <alignment horizontal="left" vertical="center" wrapText="1" indent="1"/>
    </xf>
    <xf numFmtId="0" fontId="28" fillId="12" borderId="27" xfId="0" applyFont="1" applyFill="1" applyBorder="1" applyAlignment="1">
      <alignment vertical="center" wrapText="1"/>
    </xf>
    <xf numFmtId="0" fontId="28" fillId="12" borderId="28" xfId="0" applyFont="1" applyFill="1" applyBorder="1" applyAlignment="1">
      <alignment vertical="center" wrapText="1"/>
    </xf>
    <xf numFmtId="0" fontId="31" fillId="22" borderId="0" xfId="0" applyFont="1" applyFill="1"/>
    <xf numFmtId="0" fontId="3" fillId="20" borderId="0" xfId="0" applyFont="1" applyFill="1" applyAlignment="1">
      <alignment horizontal="right"/>
    </xf>
    <xf numFmtId="1" fontId="0" fillId="2" borderId="11" xfId="0" applyNumberFormat="1" applyFill="1" applyBorder="1" applyAlignment="1">
      <alignment horizontal="center" vertical="center"/>
    </xf>
    <xf numFmtId="1" fontId="0" fillId="2" borderId="11" xfId="0" applyNumberFormat="1" applyFill="1" applyBorder="1" applyAlignment="1">
      <alignment horizontal="center" vertical="center" wrapText="1"/>
    </xf>
    <xf numFmtId="1" fontId="0" fillId="2" borderId="19" xfId="0" applyNumberFormat="1" applyFill="1" applyBorder="1" applyAlignment="1">
      <alignment horizontal="center" vertical="center" wrapText="1"/>
    </xf>
    <xf numFmtId="1" fontId="17" fillId="2" borderId="16" xfId="0" applyNumberFormat="1" applyFont="1" applyFill="1" applyBorder="1" applyAlignment="1">
      <alignment horizontal="center" vertical="center"/>
    </xf>
    <xf numFmtId="1" fontId="3" fillId="5" borderId="0" xfId="0" applyNumberFormat="1" applyFont="1" applyFill="1" applyAlignment="1">
      <alignment horizontal="right"/>
    </xf>
    <xf numFmtId="0" fontId="21" fillId="5" borderId="0" xfId="1" applyFill="1" applyAlignment="1">
      <alignment horizontal="left"/>
    </xf>
    <xf numFmtId="0" fontId="3" fillId="5" borderId="0" xfId="0" applyFont="1" applyFill="1" applyAlignment="1">
      <alignment horizontal="left"/>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50" xfId="0" applyFont="1" applyBorder="1" applyAlignment="1">
      <alignment horizontal="center" vertical="center" wrapText="1"/>
    </xf>
    <xf numFmtId="0" fontId="9" fillId="8" borderId="4" xfId="0" applyFont="1" applyFill="1"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18" xfId="0" applyFill="1" applyBorder="1" applyAlignment="1">
      <alignment horizontal="left" wrapText="1" indent="1"/>
    </xf>
    <xf numFmtId="0" fontId="6" fillId="18" borderId="42" xfId="0" applyFont="1" applyFill="1" applyBorder="1" applyAlignment="1">
      <alignment horizontal="center"/>
    </xf>
    <xf numFmtId="0" fontId="6" fillId="19" borderId="42" xfId="0" applyFont="1" applyFill="1" applyBorder="1" applyAlignment="1">
      <alignment horizontal="center"/>
    </xf>
    <xf numFmtId="0" fontId="30" fillId="21" borderId="51" xfId="0" applyFont="1" applyFill="1" applyBorder="1" applyAlignment="1">
      <alignment horizontal="center" vertical="center" wrapText="1"/>
    </xf>
    <xf numFmtId="0" fontId="30" fillId="21" borderId="6" xfId="0" applyFont="1" applyFill="1" applyBorder="1" applyAlignment="1">
      <alignment horizontal="center" vertical="center" wrapText="1"/>
    </xf>
    <xf numFmtId="0" fontId="30" fillId="21" borderId="52" xfId="0" applyFont="1" applyFill="1" applyBorder="1" applyAlignment="1">
      <alignment horizontal="center" vertical="center" wrapText="1"/>
    </xf>
    <xf numFmtId="0" fontId="6" fillId="7" borderId="51"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7" borderId="52" xfId="0" applyFont="1" applyFill="1" applyBorder="1" applyAlignment="1">
      <alignment horizontal="center" vertical="center" wrapText="1"/>
    </xf>
    <xf numFmtId="0" fontId="4" fillId="18" borderId="0" xfId="0" applyFont="1" applyFill="1" applyAlignment="1">
      <alignment horizontal="left" vertical="center" wrapText="1" indent="2"/>
    </xf>
    <xf numFmtId="0" fontId="6" fillId="4" borderId="53" xfId="0" applyFont="1" applyFill="1" applyBorder="1" applyAlignment="1">
      <alignment horizontal="center" vertical="center" wrapText="1"/>
    </xf>
    <xf numFmtId="0" fontId="6" fillId="4" borderId="54" xfId="0" applyFont="1" applyFill="1" applyBorder="1" applyAlignment="1">
      <alignment horizontal="center" vertical="center" wrapText="1"/>
    </xf>
    <xf numFmtId="0" fontId="6" fillId="4" borderId="55" xfId="0" applyFont="1" applyFill="1" applyBorder="1" applyAlignment="1">
      <alignment horizontal="center" vertical="center" wrapText="1"/>
    </xf>
    <xf numFmtId="0" fontId="0" fillId="5" borderId="0" xfId="0" applyFill="1" applyAlignment="1">
      <alignment horizontal="left" vertical="center" wrapText="1"/>
    </xf>
    <xf numFmtId="0" fontId="0" fillId="5" borderId="0" xfId="0" applyFill="1" applyAlignment="1">
      <alignment horizontal="left"/>
    </xf>
    <xf numFmtId="0" fontId="27" fillId="20" borderId="0" xfId="0" applyFont="1" applyFill="1" applyAlignment="1">
      <alignment horizontal="center" vertical="center"/>
    </xf>
    <xf numFmtId="0" fontId="32" fillId="20" borderId="0" xfId="0" applyFont="1" applyFill="1" applyAlignment="1">
      <alignment horizontal="left" vertical="center" wrapText="1" indent="1"/>
    </xf>
  </cellXfs>
  <cellStyles count="2">
    <cellStyle name="Hyperlink" xfId="1" builtinId="8"/>
    <cellStyle name="Normal" xfId="0" builtinId="0"/>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solidFill>
                <a:srgbClr val="B8084F"/>
              </a:solid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solidFill>
                <a:srgbClr val="DF5625"/>
              </a:soli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6-2E83-4F41-A747-AADE3B7B81BA}"/>
              </c:ext>
            </c:extLst>
          </c:dPt>
          <c:dPt>
            <c:idx val="5"/>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7-2E83-4F41-A747-AADE3B7B81BA}"/>
              </c:ext>
            </c:extLst>
          </c:dPt>
          <c:dPt>
            <c:idx val="6"/>
            <c:bubble3D val="0"/>
            <c:spPr>
              <a:solidFill>
                <a:srgbClr val="00B050"/>
              </a:solidFill>
              <a:ln w="19050">
                <a:solidFill>
                  <a:schemeClr val="lt1"/>
                </a:solidFill>
              </a:ln>
              <a:effectLst/>
            </c:spPr>
            <c:extLst>
              <c:ext xmlns:c16="http://schemas.microsoft.com/office/drawing/2014/chart" uri="{C3380CC4-5D6E-409C-BE32-E72D297353CC}">
                <c16:uniqueId val="{00000008-2E83-4F41-A747-AADE3B7B81BA}"/>
              </c:ext>
            </c:extLst>
          </c:dPt>
          <c:cat>
            <c:strRef>
              <c:f>'OTJT breakdown &amp; Pie chart'!$L$2:$L$8</c:f>
              <c:strCache>
                <c:ptCount val="7"/>
                <c:pt idx="1">
                  <c:v>Campus tutorial / seminar (1 hour each)</c:v>
                </c:pt>
                <c:pt idx="2">
                  <c:v>Portfolio / KSB workshops</c:v>
                </c:pt>
                <c:pt idx="3">
                  <c:v>On-line taught session (1 hour delivery)</c:v>
                </c:pt>
                <c:pt idx="4">
                  <c:v>Work Based Project / Work-Applied Learning to meet Module Assessment</c:v>
                </c:pt>
                <c:pt idx="5">
                  <c:v>Time during working day to focus on assessment preparation</c:v>
                </c:pt>
                <c:pt idx="6">
                  <c:v>Employer-led Training activities (including experiential and project based learning)</c:v>
                </c:pt>
              </c:strCache>
            </c:strRef>
          </c:cat>
          <c:val>
            <c:numRef>
              <c:f>'OTJT breakdown &amp; Pie chart'!$M$2:$M$8</c:f>
              <c:numCache>
                <c:formatCode>General</c:formatCode>
                <c:ptCount val="7"/>
                <c:pt idx="1">
                  <c:v>150</c:v>
                </c:pt>
                <c:pt idx="2">
                  <c:v>18</c:v>
                </c:pt>
                <c:pt idx="3">
                  <c:v>64</c:v>
                </c:pt>
                <c:pt idx="4">
                  <c:v>116</c:v>
                </c:pt>
                <c:pt idx="5">
                  <c:v>81.199999999999946</c:v>
                </c:pt>
                <c:pt idx="6">
                  <c:v>81.199999999999946</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44450</xdr:colOff>
      <xdr:row>15</xdr:row>
      <xdr:rowOff>486640</xdr:rowOff>
    </xdr:from>
    <xdr:to>
      <xdr:col>8</xdr:col>
      <xdr:colOff>600075</xdr:colOff>
      <xdr:row>41</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media/1966/st0482_digital-technology-solutions-specialist_l7_ap-final-for-publishing.pdf" TargetMode="External"/><Relationship Id="rId1" Type="http://schemas.openxmlformats.org/officeDocument/2006/relationships/hyperlink" Target="https://www.instituteforapprenticeships.org/apprenticeship-standards/digital-and-technology-solutions-specialist-integrated-degre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BO45"/>
  <sheetViews>
    <sheetView tabSelected="1" zoomScale="120" zoomScaleNormal="120" workbookViewId="0">
      <selection activeCell="I8" sqref="I8"/>
    </sheetView>
  </sheetViews>
  <sheetFormatPr defaultColWidth="8.85546875" defaultRowHeight="15"/>
  <cols>
    <col min="2" max="2" width="4.85546875" customWidth="1"/>
    <col min="3" max="3" width="48.42578125" customWidth="1"/>
    <col min="4" max="4" width="11.42578125" customWidth="1"/>
    <col min="5" max="5" width="13.42578125" customWidth="1"/>
    <col min="6" max="6" width="13.85546875" customWidth="1"/>
    <col min="7" max="7" width="15" customWidth="1"/>
    <col min="8" max="8" width="11.42578125" customWidth="1"/>
    <col min="9" max="9" width="10.85546875" customWidth="1"/>
    <col min="10" max="16" width="7.42578125" customWidth="1"/>
    <col min="17" max="17" width="8.7109375" customWidth="1"/>
    <col min="18" max="18" width="7.42578125" customWidth="1"/>
    <col min="19" max="19" width="25.140625" customWidth="1"/>
    <col min="20" max="20" width="28.85546875" customWidth="1"/>
    <col min="21" max="21" width="32" customWidth="1"/>
    <col min="22" max="22" width="15" style="2" customWidth="1"/>
    <col min="23" max="23" width="13.7109375" style="2" customWidth="1"/>
    <col min="24" max="24" width="15" style="2" customWidth="1"/>
    <col min="25" max="25" width="12.140625" style="2" customWidth="1"/>
    <col min="26" max="50" width="11" style="2" customWidth="1"/>
    <col min="51" max="51" width="14.5703125" style="2" customWidth="1"/>
    <col min="52" max="53" width="11" style="2" customWidth="1"/>
    <col min="54" max="54" width="13.85546875" style="2" customWidth="1"/>
    <col min="55" max="55" width="14.5703125" style="2" customWidth="1"/>
    <col min="56" max="56" width="14.42578125" style="2" customWidth="1"/>
    <col min="57" max="62" width="11" style="2" customWidth="1"/>
  </cols>
  <sheetData>
    <row r="1" spans="1:67" ht="15.95" customHeight="1">
      <c r="A1" s="3"/>
      <c r="B1" s="3"/>
      <c r="C1" s="3"/>
      <c r="D1" s="3"/>
      <c r="E1" s="3"/>
      <c r="F1" s="3"/>
      <c r="G1" s="3"/>
      <c r="H1" s="3"/>
      <c r="I1" s="3"/>
      <c r="J1" s="3"/>
      <c r="K1" s="3"/>
      <c r="L1" s="3"/>
      <c r="M1" s="3"/>
      <c r="N1" s="3"/>
      <c r="O1" s="3"/>
      <c r="P1" s="3"/>
      <c r="Q1" s="3"/>
      <c r="R1" s="3"/>
      <c r="S1" s="3"/>
      <c r="T1" s="3"/>
      <c r="U1" s="3"/>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3"/>
      <c r="BL1" s="3"/>
      <c r="BM1" s="3"/>
      <c r="BN1" s="3"/>
      <c r="BO1" s="3"/>
    </row>
    <row r="2" spans="1:67" s="1" customFormat="1" ht="25.5" customHeight="1">
      <c r="A2" s="5"/>
      <c r="B2" s="5"/>
      <c r="C2" s="10" t="s">
        <v>0</v>
      </c>
      <c r="D2" s="10" t="s">
        <v>1</v>
      </c>
      <c r="E2" s="10"/>
      <c r="F2" s="10"/>
      <c r="G2" s="10"/>
      <c r="H2" s="10"/>
      <c r="I2" s="103" t="s">
        <v>2</v>
      </c>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5"/>
      <c r="BF2" s="5"/>
      <c r="BG2" s="5"/>
      <c r="BH2" s="5"/>
      <c r="BI2" s="5"/>
      <c r="BJ2" s="5"/>
      <c r="BK2" s="5"/>
      <c r="BL2" s="5"/>
      <c r="BM2" s="5"/>
      <c r="BN2" s="5"/>
      <c r="BO2" s="5"/>
    </row>
    <row r="3" spans="1:67" s="1" customFormat="1" ht="25.5" customHeight="1">
      <c r="A3" s="5"/>
      <c r="B3" s="5"/>
      <c r="C3" s="11"/>
      <c r="D3" s="11" t="s">
        <v>3</v>
      </c>
      <c r="E3" s="11"/>
      <c r="F3" s="11"/>
      <c r="G3" s="11"/>
      <c r="H3" s="11"/>
      <c r="I3" s="103" t="s">
        <v>4</v>
      </c>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5"/>
      <c r="BF3" s="5"/>
      <c r="BG3" s="5"/>
      <c r="BH3" s="5"/>
      <c r="BI3" s="5"/>
      <c r="BJ3" s="5"/>
      <c r="BK3" s="5"/>
      <c r="BL3" s="5"/>
      <c r="BM3" s="5"/>
      <c r="BN3" s="5"/>
      <c r="BO3" s="5"/>
    </row>
    <row r="4" spans="1:67" s="1" customFormat="1" ht="25.5" customHeight="1">
      <c r="A4" s="5"/>
      <c r="B4" s="5"/>
      <c r="C4" s="10" t="s">
        <v>5</v>
      </c>
      <c r="D4" s="11"/>
      <c r="E4" s="11"/>
      <c r="F4" s="11"/>
      <c r="G4" s="11"/>
      <c r="H4" s="11"/>
      <c r="I4" s="12">
        <v>7</v>
      </c>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K4" s="5"/>
      <c r="BL4" s="5"/>
      <c r="BM4" s="5"/>
      <c r="BN4" s="5"/>
      <c r="BO4" s="5"/>
    </row>
    <row r="5" spans="1:67" ht="25.5" customHeight="1">
      <c r="A5" s="3"/>
      <c r="B5" s="3"/>
      <c r="C5" s="10" t="s">
        <v>6</v>
      </c>
      <c r="D5" s="10"/>
      <c r="E5" s="10"/>
      <c r="F5" s="10"/>
      <c r="G5" s="10"/>
      <c r="H5" s="10"/>
      <c r="I5" s="12" t="s">
        <v>7</v>
      </c>
      <c r="J5" s="12"/>
      <c r="K5" s="12"/>
      <c r="L5" s="12"/>
      <c r="M5" s="12"/>
      <c r="N5" s="12"/>
      <c r="O5" s="12"/>
      <c r="P5" s="12"/>
      <c r="Q5" s="12"/>
      <c r="R5" s="120" t="s">
        <v>8</v>
      </c>
      <c r="S5" s="120"/>
      <c r="T5" s="120"/>
      <c r="U5" s="120"/>
      <c r="V5" s="120"/>
      <c r="W5" s="12"/>
      <c r="X5" s="12"/>
      <c r="Y5" s="12"/>
      <c r="Z5" s="12"/>
      <c r="AA5" s="12"/>
      <c r="AB5" s="12"/>
      <c r="AC5" s="12"/>
      <c r="AD5" s="12"/>
      <c r="AE5" s="12"/>
      <c r="AF5" s="4"/>
      <c r="AG5" s="105" t="s">
        <v>9</v>
      </c>
      <c r="AH5" s="106"/>
      <c r="AI5" s="106"/>
      <c r="AJ5" s="106"/>
      <c r="AK5" s="106"/>
      <c r="AL5" s="106"/>
      <c r="AM5" s="106"/>
      <c r="AN5" s="106"/>
      <c r="AO5" s="106"/>
      <c r="AP5" s="106"/>
      <c r="AQ5" s="106"/>
      <c r="AR5" s="106"/>
      <c r="AS5" s="106"/>
      <c r="AT5" s="106"/>
      <c r="AU5" s="106"/>
      <c r="AV5" s="107"/>
      <c r="AW5" s="4"/>
      <c r="AX5" s="4"/>
      <c r="AY5" s="4"/>
      <c r="AZ5" s="4"/>
      <c r="BA5" s="4"/>
      <c r="BB5" s="4"/>
      <c r="BC5" s="4"/>
      <c r="BD5" s="4"/>
      <c r="BE5" s="4"/>
      <c r="BF5" s="4"/>
      <c r="BG5" s="4"/>
      <c r="BH5" s="4"/>
      <c r="BI5" s="4"/>
      <c r="BJ5" s="4"/>
      <c r="BK5" s="3"/>
      <c r="BL5" s="3"/>
      <c r="BM5" s="3"/>
      <c r="BN5" s="3"/>
      <c r="BO5" s="3"/>
    </row>
    <row r="6" spans="1:67" ht="25.5" customHeight="1">
      <c r="A6" s="3"/>
      <c r="B6" s="3"/>
      <c r="C6" s="11"/>
      <c r="D6" s="11"/>
      <c r="E6" s="11"/>
      <c r="F6" s="11"/>
      <c r="G6" s="11"/>
      <c r="H6" s="11"/>
      <c r="I6" s="12"/>
      <c r="J6" s="12"/>
      <c r="K6" s="12"/>
      <c r="L6" s="12"/>
      <c r="M6" s="12"/>
      <c r="N6" s="12"/>
      <c r="O6" s="12"/>
      <c r="P6" s="12"/>
      <c r="Q6" s="12"/>
      <c r="R6" s="120"/>
      <c r="S6" s="120"/>
      <c r="T6" s="120"/>
      <c r="U6" s="120"/>
      <c r="V6" s="120"/>
      <c r="W6" s="12"/>
      <c r="X6" s="12"/>
      <c r="Y6" s="12"/>
      <c r="Z6" s="12"/>
      <c r="AA6" s="12"/>
      <c r="AB6" s="12"/>
      <c r="AC6" s="12"/>
      <c r="AD6" s="12"/>
      <c r="AE6" s="12"/>
      <c r="AF6" s="4"/>
      <c r="AG6" s="114" t="s">
        <v>10</v>
      </c>
      <c r="AH6" s="115"/>
      <c r="AI6" s="115"/>
      <c r="AJ6" s="115"/>
      <c r="AK6" s="115"/>
      <c r="AL6" s="115"/>
      <c r="AM6" s="115"/>
      <c r="AN6" s="115"/>
      <c r="AO6" s="115"/>
      <c r="AP6" s="115"/>
      <c r="AQ6" s="115"/>
      <c r="AR6" s="115"/>
      <c r="AS6" s="115"/>
      <c r="AT6" s="115"/>
      <c r="AU6" s="115"/>
      <c r="AV6" s="116"/>
      <c r="AW6" s="4"/>
      <c r="AX6" s="4"/>
      <c r="AY6" s="4"/>
      <c r="AZ6" s="4"/>
      <c r="BA6" s="4"/>
      <c r="BB6" s="4"/>
      <c r="BC6" s="4"/>
      <c r="BD6" s="4"/>
      <c r="BE6" s="4"/>
      <c r="BF6" s="4"/>
      <c r="BG6" s="4"/>
      <c r="BH6" s="4"/>
      <c r="BI6" s="4"/>
      <c r="BJ6" s="4"/>
      <c r="BK6" s="3"/>
      <c r="BL6" s="3"/>
      <c r="BM6" s="3"/>
      <c r="BN6" s="3"/>
      <c r="BO6" s="3"/>
    </row>
    <row r="7" spans="1:67" ht="25.5" customHeight="1">
      <c r="A7" s="3"/>
      <c r="B7" s="3"/>
      <c r="C7" s="11" t="s">
        <v>11</v>
      </c>
      <c r="D7" s="11"/>
      <c r="E7" s="11"/>
      <c r="F7" s="11"/>
      <c r="G7" s="74"/>
      <c r="H7" s="75" t="s">
        <v>12</v>
      </c>
      <c r="I7" s="97">
        <v>22</v>
      </c>
      <c r="J7" s="27" t="s">
        <v>13</v>
      </c>
      <c r="K7" s="12"/>
      <c r="L7" s="12"/>
      <c r="M7" s="12"/>
      <c r="N7" s="12"/>
      <c r="O7" s="12"/>
      <c r="P7" s="12"/>
      <c r="Q7" s="12"/>
      <c r="R7" s="120"/>
      <c r="S7" s="120"/>
      <c r="T7" s="120"/>
      <c r="U7" s="120"/>
      <c r="V7" s="120"/>
      <c r="W7" s="12"/>
      <c r="X7" s="12"/>
      <c r="Y7" s="12"/>
      <c r="Z7" s="12"/>
      <c r="AA7" s="12"/>
      <c r="AB7" s="12"/>
      <c r="AC7" s="12"/>
      <c r="AD7" s="12"/>
      <c r="AE7" s="12"/>
      <c r="AF7" s="4"/>
      <c r="AG7" s="117" t="s">
        <v>14</v>
      </c>
      <c r="AH7" s="118"/>
      <c r="AI7" s="118"/>
      <c r="AJ7" s="118"/>
      <c r="AK7" s="118"/>
      <c r="AL7" s="118"/>
      <c r="AM7" s="118"/>
      <c r="AN7" s="118"/>
      <c r="AO7" s="118"/>
      <c r="AP7" s="118"/>
      <c r="AQ7" s="118"/>
      <c r="AR7" s="118"/>
      <c r="AS7" s="118"/>
      <c r="AT7" s="118"/>
      <c r="AU7" s="118"/>
      <c r="AV7" s="119"/>
      <c r="AW7" s="4"/>
      <c r="AX7" s="4"/>
      <c r="AY7" s="4"/>
      <c r="AZ7" s="4"/>
      <c r="BA7" s="4"/>
      <c r="BB7" s="4"/>
      <c r="BC7" s="4"/>
      <c r="BD7" s="4"/>
      <c r="BE7" s="4"/>
      <c r="BF7" s="4"/>
      <c r="BG7" s="4"/>
      <c r="BH7" s="4"/>
      <c r="BI7" s="4"/>
      <c r="BJ7" s="4"/>
      <c r="BK7" s="3"/>
      <c r="BL7" s="3"/>
      <c r="BM7" s="3"/>
      <c r="BN7" s="3"/>
      <c r="BO7" s="3"/>
    </row>
    <row r="8" spans="1:67" ht="25.5" customHeight="1">
      <c r="A8" s="3"/>
      <c r="B8" s="3"/>
      <c r="C8" s="11" t="s">
        <v>15</v>
      </c>
      <c r="D8" s="11"/>
      <c r="E8" s="11"/>
      <c r="F8" s="11"/>
      <c r="G8" s="11"/>
      <c r="H8" s="11"/>
      <c r="I8" s="102">
        <f>46.4*6*I7/12</f>
        <v>510.39999999999992</v>
      </c>
      <c r="J8" s="11"/>
      <c r="K8" s="22"/>
      <c r="L8" s="22"/>
      <c r="M8" s="22"/>
      <c r="N8" s="22"/>
      <c r="O8" s="22"/>
      <c r="P8" s="22"/>
      <c r="Q8" s="22"/>
      <c r="R8" s="120"/>
      <c r="S8" s="120"/>
      <c r="T8" s="120"/>
      <c r="U8" s="120"/>
      <c r="V8" s="120"/>
      <c r="W8" s="22"/>
      <c r="X8" s="22"/>
      <c r="Y8" s="22"/>
      <c r="Z8" s="22"/>
      <c r="AA8" s="22"/>
      <c r="AB8" s="22"/>
      <c r="AC8" s="22"/>
      <c r="AD8" s="22"/>
      <c r="AE8" s="22"/>
      <c r="AF8" s="12"/>
      <c r="AG8" s="121" t="s">
        <v>16</v>
      </c>
      <c r="AH8" s="122"/>
      <c r="AI8" s="122"/>
      <c r="AJ8" s="122"/>
      <c r="AK8" s="122"/>
      <c r="AL8" s="122"/>
      <c r="AM8" s="122"/>
      <c r="AN8" s="122"/>
      <c r="AO8" s="122"/>
      <c r="AP8" s="122"/>
      <c r="AQ8" s="122"/>
      <c r="AR8" s="122"/>
      <c r="AS8" s="122"/>
      <c r="AT8" s="122"/>
      <c r="AU8" s="122"/>
      <c r="AV8" s="123"/>
      <c r="AW8" s="12"/>
      <c r="AX8" s="4"/>
      <c r="AY8" s="4"/>
      <c r="AZ8" s="4"/>
      <c r="BA8" s="4"/>
      <c r="BB8" s="4"/>
      <c r="BC8" s="4"/>
      <c r="BD8" s="4"/>
      <c r="BE8" s="4"/>
      <c r="BF8" s="4"/>
      <c r="BG8" s="4"/>
      <c r="BH8" s="4"/>
      <c r="BI8" s="4"/>
      <c r="BJ8" s="4"/>
      <c r="BK8" s="3"/>
      <c r="BL8" s="3"/>
      <c r="BM8" s="3"/>
      <c r="BN8" s="3"/>
      <c r="BO8" s="3"/>
    </row>
    <row r="9" spans="1:67" ht="25.5" customHeight="1">
      <c r="A9" s="3"/>
      <c r="B9" s="3"/>
      <c r="C9" s="11" t="s">
        <v>17</v>
      </c>
      <c r="D9" s="11"/>
      <c r="E9" s="11"/>
      <c r="F9" s="11"/>
      <c r="G9" s="11"/>
      <c r="H9" s="11"/>
      <c r="I9" s="102">
        <f>SUM(J14:R18)</f>
        <v>510.39999999999992</v>
      </c>
      <c r="J9" s="27" t="s">
        <v>18</v>
      </c>
      <c r="K9" s="22"/>
      <c r="L9" s="22"/>
      <c r="M9" s="22"/>
      <c r="N9" s="22"/>
      <c r="O9" s="22"/>
      <c r="P9" s="22"/>
      <c r="Q9" s="22"/>
      <c r="R9" s="120"/>
      <c r="S9" s="120"/>
      <c r="T9" s="120"/>
      <c r="U9" s="120"/>
      <c r="V9" s="120"/>
      <c r="W9" s="22"/>
      <c r="X9" s="22"/>
      <c r="Y9" s="22"/>
      <c r="Z9" s="22"/>
      <c r="AA9" s="22"/>
      <c r="AB9" s="22"/>
      <c r="AC9" s="22"/>
      <c r="AD9" s="22"/>
      <c r="AE9" s="22"/>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3"/>
      <c r="BL9" s="3"/>
      <c r="BM9" s="3"/>
      <c r="BN9" s="3"/>
      <c r="BO9" s="3"/>
    </row>
    <row r="10" spans="1:67" ht="21" customHeight="1">
      <c r="A10" s="3"/>
      <c r="B10" s="3"/>
      <c r="C10" s="3"/>
      <c r="D10" s="3"/>
      <c r="E10" s="3"/>
      <c r="F10" s="3"/>
      <c r="G10" s="3"/>
      <c r="H10" s="3"/>
      <c r="I10" s="3"/>
      <c r="J10" s="3"/>
      <c r="K10" s="3"/>
      <c r="L10" s="3"/>
      <c r="M10" s="3"/>
      <c r="N10" s="3"/>
      <c r="O10" s="3"/>
      <c r="P10" s="3"/>
      <c r="Q10" s="3"/>
      <c r="R10" s="3"/>
      <c r="S10" s="3"/>
      <c r="T10" s="3"/>
      <c r="U10" s="3"/>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3"/>
      <c r="BL10" s="3"/>
      <c r="BM10" s="3"/>
      <c r="BN10" s="3"/>
      <c r="BO10" s="3"/>
    </row>
    <row r="11" spans="1:67">
      <c r="A11" s="3"/>
      <c r="B11" s="3"/>
      <c r="C11" s="3"/>
      <c r="D11" s="3"/>
      <c r="E11" s="3"/>
      <c r="F11" s="3"/>
      <c r="G11" s="3"/>
      <c r="H11" s="3"/>
      <c r="I11" s="3"/>
      <c r="J11" s="3"/>
      <c r="K11" s="3"/>
      <c r="L11" s="3"/>
      <c r="M11" s="3"/>
      <c r="N11" s="3"/>
      <c r="O11" s="3"/>
      <c r="P11" s="3"/>
      <c r="Q11" s="3"/>
      <c r="R11" s="3"/>
      <c r="S11" s="3"/>
      <c r="T11" s="3"/>
      <c r="U11" s="3"/>
      <c r="V11" s="112" t="s">
        <v>19</v>
      </c>
      <c r="W11" s="112"/>
      <c r="X11" s="112"/>
      <c r="Y11" s="112"/>
      <c r="Z11" s="112"/>
      <c r="AA11" s="112"/>
      <c r="AB11" s="112"/>
      <c r="AC11" s="113" t="s">
        <v>20</v>
      </c>
      <c r="AD11" s="113"/>
      <c r="AE11" s="113"/>
      <c r="AF11" s="113"/>
      <c r="AG11" s="113"/>
      <c r="AH11" s="113"/>
      <c r="AI11" s="112" t="s">
        <v>21</v>
      </c>
      <c r="AJ11" s="112"/>
      <c r="AK11" s="112"/>
      <c r="AL11" s="112"/>
      <c r="AM11" s="112"/>
      <c r="AN11" s="112"/>
      <c r="AO11" s="112"/>
      <c r="AP11" s="112"/>
      <c r="AQ11" s="112"/>
      <c r="AR11" s="112"/>
      <c r="AS11" s="112"/>
      <c r="AT11" s="113" t="s">
        <v>22</v>
      </c>
      <c r="AU11" s="113"/>
      <c r="AV11" s="113"/>
      <c r="AW11" s="113"/>
      <c r="AX11" s="113"/>
      <c r="AY11" s="112" t="s">
        <v>23</v>
      </c>
      <c r="AZ11" s="112"/>
      <c r="BA11" s="112"/>
      <c r="BB11" s="112"/>
      <c r="BC11" s="112"/>
      <c r="BD11" s="112"/>
      <c r="BE11" s="112"/>
      <c r="BF11" s="112"/>
      <c r="BG11" s="112"/>
      <c r="BH11" s="112"/>
      <c r="BI11" s="112"/>
      <c r="BJ11" s="112"/>
      <c r="BK11" s="3"/>
      <c r="BL11" s="3"/>
      <c r="BM11" s="3"/>
      <c r="BN11" s="3"/>
      <c r="BO11" s="3"/>
    </row>
    <row r="12" spans="1:67" ht="377.45" customHeight="1">
      <c r="A12" s="3"/>
      <c r="B12" s="3"/>
      <c r="C12" s="28" t="s">
        <v>24</v>
      </c>
      <c r="D12" s="14" t="s">
        <v>25</v>
      </c>
      <c r="E12" s="23" t="s">
        <v>26</v>
      </c>
      <c r="F12" s="23" t="s">
        <v>27</v>
      </c>
      <c r="G12" s="23" t="s">
        <v>28</v>
      </c>
      <c r="H12" s="25" t="s">
        <v>29</v>
      </c>
      <c r="I12" s="25" t="s">
        <v>30</v>
      </c>
      <c r="J12" s="21" t="s">
        <v>31</v>
      </c>
      <c r="K12" s="21" t="s">
        <v>32</v>
      </c>
      <c r="L12" s="21" t="s">
        <v>33</v>
      </c>
      <c r="M12" s="21" t="s">
        <v>34</v>
      </c>
      <c r="N12" s="24" t="s">
        <v>35</v>
      </c>
      <c r="O12" s="24" t="s">
        <v>36</v>
      </c>
      <c r="P12" s="26" t="s">
        <v>37</v>
      </c>
      <c r="Q12" s="26" t="s">
        <v>38</v>
      </c>
      <c r="R12" s="26" t="s">
        <v>39</v>
      </c>
      <c r="S12" s="109" t="s">
        <v>40</v>
      </c>
      <c r="T12" s="110"/>
      <c r="U12" s="111"/>
      <c r="V12" s="62" t="s">
        <v>41</v>
      </c>
      <c r="W12" s="62" t="s">
        <v>42</v>
      </c>
      <c r="X12" s="62" t="s">
        <v>43</v>
      </c>
      <c r="Y12" s="62" t="s">
        <v>44</v>
      </c>
      <c r="Z12" s="62" t="s">
        <v>45</v>
      </c>
      <c r="AA12" s="62" t="s">
        <v>46</v>
      </c>
      <c r="AB12" s="62" t="s">
        <v>47</v>
      </c>
      <c r="AC12" s="62" t="s">
        <v>48</v>
      </c>
      <c r="AD12" s="62" t="s">
        <v>49</v>
      </c>
      <c r="AE12" s="62" t="s">
        <v>50</v>
      </c>
      <c r="AF12" s="62" t="s">
        <v>51</v>
      </c>
      <c r="AG12" s="62" t="s">
        <v>52</v>
      </c>
      <c r="AH12" s="62" t="s">
        <v>53</v>
      </c>
      <c r="AI12" s="62" t="s">
        <v>54</v>
      </c>
      <c r="AJ12" s="62" t="s">
        <v>55</v>
      </c>
      <c r="AK12" s="62" t="s">
        <v>56</v>
      </c>
      <c r="AL12" s="62" t="s">
        <v>57</v>
      </c>
      <c r="AM12" s="62" t="s">
        <v>58</v>
      </c>
      <c r="AN12" s="62" t="s">
        <v>59</v>
      </c>
      <c r="AO12" s="62" t="s">
        <v>60</v>
      </c>
      <c r="AP12" s="62" t="s">
        <v>61</v>
      </c>
      <c r="AQ12" s="62" t="s">
        <v>62</v>
      </c>
      <c r="AR12" s="62" t="s">
        <v>63</v>
      </c>
      <c r="AS12" s="62" t="s">
        <v>64</v>
      </c>
      <c r="AT12" s="62" t="s">
        <v>65</v>
      </c>
      <c r="AU12" s="62" t="s">
        <v>66</v>
      </c>
      <c r="AV12" s="62" t="s">
        <v>67</v>
      </c>
      <c r="AW12" s="62" t="s">
        <v>68</v>
      </c>
      <c r="AX12" s="62" t="s">
        <v>69</v>
      </c>
      <c r="AY12" s="62" t="s">
        <v>70</v>
      </c>
      <c r="AZ12" s="62" t="s">
        <v>71</v>
      </c>
      <c r="BA12" s="62" t="s">
        <v>72</v>
      </c>
      <c r="BB12" s="62" t="s">
        <v>73</v>
      </c>
      <c r="BC12" s="62" t="s">
        <v>74</v>
      </c>
      <c r="BD12" s="62" t="s">
        <v>75</v>
      </c>
      <c r="BE12" s="62" t="s">
        <v>76</v>
      </c>
      <c r="BF12" s="62" t="s">
        <v>77</v>
      </c>
      <c r="BG12" s="62" t="s">
        <v>78</v>
      </c>
      <c r="BH12" s="62" t="s">
        <v>79</v>
      </c>
      <c r="BI12" s="62" t="s">
        <v>80</v>
      </c>
      <c r="BJ12" s="62" t="s">
        <v>81</v>
      </c>
      <c r="BK12" s="3"/>
      <c r="BL12" s="3"/>
      <c r="BM12" s="3"/>
      <c r="BN12" s="3"/>
      <c r="BO12" s="3"/>
    </row>
    <row r="13" spans="1:67" ht="23.45" customHeight="1">
      <c r="A13" s="3"/>
      <c r="B13" s="3"/>
      <c r="C13" s="7"/>
      <c r="D13" s="13"/>
      <c r="E13" s="13"/>
      <c r="F13" s="13"/>
      <c r="G13" s="13"/>
      <c r="H13" s="13"/>
      <c r="I13" s="8"/>
      <c r="J13" s="8"/>
      <c r="K13" s="8"/>
      <c r="L13" s="8"/>
      <c r="M13" s="8"/>
      <c r="N13" s="8"/>
      <c r="O13" s="8"/>
      <c r="P13" s="8"/>
      <c r="Q13" s="8"/>
      <c r="R13" s="8"/>
      <c r="S13" s="37" t="s">
        <v>82</v>
      </c>
      <c r="T13" s="38" t="s">
        <v>83</v>
      </c>
      <c r="U13" s="38" t="s">
        <v>84</v>
      </c>
      <c r="V13" s="83"/>
      <c r="W13" s="83"/>
      <c r="X13" s="83"/>
      <c r="Y13" s="8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3"/>
      <c r="BL13" s="3"/>
      <c r="BM13" s="3"/>
      <c r="BN13" s="3"/>
      <c r="BO13" s="3"/>
    </row>
    <row r="14" spans="1:67" ht="151.5" customHeight="1">
      <c r="A14" s="3"/>
      <c r="B14" s="108" t="s">
        <v>85</v>
      </c>
      <c r="C14" s="73" t="s">
        <v>86</v>
      </c>
      <c r="D14" s="17">
        <v>30</v>
      </c>
      <c r="E14" s="17">
        <v>1</v>
      </c>
      <c r="F14" s="17">
        <v>3</v>
      </c>
      <c r="G14" s="17"/>
      <c r="H14" s="17">
        <v>0</v>
      </c>
      <c r="I14" s="98">
        <f t="shared" ref="I14:I19" si="0">(($D14/(SUM($D$14:$D$20)))*($I$8))-H14</f>
        <v>85.066666666666649</v>
      </c>
      <c r="J14" s="99"/>
      <c r="K14" s="99">
        <v>35</v>
      </c>
      <c r="L14" s="99">
        <v>2</v>
      </c>
      <c r="M14" s="99">
        <v>16</v>
      </c>
      <c r="N14" s="99"/>
      <c r="O14" s="99"/>
      <c r="P14" s="99">
        <v>16</v>
      </c>
      <c r="Q14" s="99">
        <f>(I14-(SUM(J14:P14)))/2</f>
        <v>8.0333333333333243</v>
      </c>
      <c r="R14" s="100">
        <f>(I14-(SUM(J14:P14)))/2</f>
        <v>8.0333333333333243</v>
      </c>
      <c r="S14" s="31" t="s">
        <v>87</v>
      </c>
      <c r="T14" s="32" t="s">
        <v>88</v>
      </c>
      <c r="U14" s="33" t="s">
        <v>89</v>
      </c>
      <c r="V14" s="67"/>
      <c r="W14" s="68"/>
      <c r="X14" s="65"/>
      <c r="Y14" s="64"/>
      <c r="Z14" s="65"/>
      <c r="AA14" s="64"/>
      <c r="AB14" s="64"/>
      <c r="AC14" s="65"/>
      <c r="AD14" s="67"/>
      <c r="AE14" s="65"/>
      <c r="AF14" s="67"/>
      <c r="AG14" s="65"/>
      <c r="AH14" s="65"/>
      <c r="AI14" s="65"/>
      <c r="AJ14" s="65"/>
      <c r="AK14" s="65"/>
      <c r="AL14" s="67"/>
      <c r="AM14" s="67"/>
      <c r="AN14" s="67"/>
      <c r="AO14" s="67"/>
      <c r="AP14" s="67"/>
      <c r="AQ14" s="65"/>
      <c r="AR14" s="65"/>
      <c r="AS14" s="65"/>
      <c r="AT14" s="67"/>
      <c r="AU14" s="65"/>
      <c r="AV14" s="67"/>
      <c r="AW14" s="65"/>
      <c r="AX14" s="66"/>
      <c r="AY14" s="67"/>
      <c r="AZ14" s="67"/>
      <c r="BA14" s="67"/>
      <c r="BB14" s="67"/>
      <c r="BC14" s="67"/>
      <c r="BD14" s="67"/>
      <c r="BE14" s="67"/>
      <c r="BF14" s="67"/>
      <c r="BG14" s="67"/>
      <c r="BH14" s="66"/>
      <c r="BI14" s="67"/>
      <c r="BJ14" s="67"/>
      <c r="BK14" s="3"/>
      <c r="BL14" s="3"/>
      <c r="BM14" s="3"/>
      <c r="BN14" s="3"/>
      <c r="BO14" s="3"/>
    </row>
    <row r="15" spans="1:67" ht="142.5" customHeight="1">
      <c r="A15" s="3"/>
      <c r="B15" s="108"/>
      <c r="C15" s="73" t="s">
        <v>90</v>
      </c>
      <c r="D15" s="17">
        <v>30</v>
      </c>
      <c r="E15" s="17">
        <v>1</v>
      </c>
      <c r="F15" s="17">
        <v>7</v>
      </c>
      <c r="G15" s="17"/>
      <c r="H15" s="17">
        <v>0</v>
      </c>
      <c r="I15" s="98">
        <f t="shared" si="0"/>
        <v>85.066666666666649</v>
      </c>
      <c r="J15" s="99"/>
      <c r="K15" s="99">
        <v>35</v>
      </c>
      <c r="L15" s="99">
        <v>2</v>
      </c>
      <c r="M15" s="99">
        <v>16</v>
      </c>
      <c r="N15" s="99"/>
      <c r="O15" s="99"/>
      <c r="P15" s="99">
        <v>16</v>
      </c>
      <c r="Q15" s="99">
        <f>(I15-(SUM(J15:P15)))/2</f>
        <v>8.0333333333333243</v>
      </c>
      <c r="R15" s="100">
        <f>(I15-(SUM(J15:P15)))/2</f>
        <v>8.0333333333333243</v>
      </c>
      <c r="S15" s="34" t="s">
        <v>91</v>
      </c>
      <c r="T15" s="35" t="s">
        <v>92</v>
      </c>
      <c r="U15" s="36" t="s">
        <v>93</v>
      </c>
      <c r="V15" s="68"/>
      <c r="W15" s="67"/>
      <c r="X15" s="66"/>
      <c r="Y15" s="66"/>
      <c r="Z15" s="66"/>
      <c r="AA15" s="64"/>
      <c r="AB15" s="64"/>
      <c r="AC15" s="66"/>
      <c r="AD15" s="67"/>
      <c r="AE15" s="67"/>
      <c r="AF15" s="67"/>
      <c r="AG15" s="66"/>
      <c r="AH15" s="65"/>
      <c r="AI15" s="64"/>
      <c r="AJ15" s="65"/>
      <c r="AK15" s="65"/>
      <c r="AL15" s="67"/>
      <c r="AM15" s="67"/>
      <c r="AN15" s="66"/>
      <c r="AO15" s="66"/>
      <c r="AP15" s="67"/>
      <c r="AQ15" s="65"/>
      <c r="AR15" s="65"/>
      <c r="AS15" s="65"/>
      <c r="AT15" s="67"/>
      <c r="AU15" s="65"/>
      <c r="AV15" s="67"/>
      <c r="AW15" s="66"/>
      <c r="AX15" s="67"/>
      <c r="AY15" s="67"/>
      <c r="AZ15" s="67"/>
      <c r="BA15" s="67"/>
      <c r="BB15" s="67"/>
      <c r="BC15" s="67"/>
      <c r="BD15" s="67"/>
      <c r="BE15" s="67"/>
      <c r="BF15" s="67"/>
      <c r="BG15" s="69"/>
      <c r="BH15" s="67"/>
      <c r="BI15" s="66"/>
      <c r="BJ15" s="67"/>
      <c r="BK15" s="3"/>
      <c r="BL15" s="3"/>
      <c r="BM15" s="3"/>
      <c r="BN15" s="3"/>
      <c r="BO15" s="3"/>
    </row>
    <row r="16" spans="1:67" ht="152.1" customHeight="1">
      <c r="A16" s="3"/>
      <c r="B16" s="108"/>
      <c r="C16" s="73" t="s">
        <v>94</v>
      </c>
      <c r="D16" s="17">
        <v>30</v>
      </c>
      <c r="E16" s="17">
        <v>9</v>
      </c>
      <c r="F16" s="17">
        <v>11</v>
      </c>
      <c r="G16" s="17"/>
      <c r="H16" s="17">
        <v>0</v>
      </c>
      <c r="I16" s="98">
        <f t="shared" si="0"/>
        <v>85.066666666666649</v>
      </c>
      <c r="J16" s="99"/>
      <c r="K16" s="99">
        <v>35</v>
      </c>
      <c r="L16" s="99">
        <v>2</v>
      </c>
      <c r="M16" s="99">
        <v>8</v>
      </c>
      <c r="N16" s="99"/>
      <c r="O16" s="99"/>
      <c r="P16" s="99">
        <v>24</v>
      </c>
      <c r="Q16" s="99">
        <f>(I16-(SUM(J16:P16)))/2</f>
        <v>8.0333333333333243</v>
      </c>
      <c r="R16" s="100">
        <f>(I16-(SUM(J16:P16)))/2</f>
        <v>8.0333333333333243</v>
      </c>
      <c r="S16" s="34" t="s">
        <v>95</v>
      </c>
      <c r="T16" s="94" t="s">
        <v>96</v>
      </c>
      <c r="U16" s="85" t="s">
        <v>97</v>
      </c>
      <c r="V16" s="61"/>
      <c r="W16" s="61"/>
      <c r="X16" s="67"/>
      <c r="Y16" s="67"/>
      <c r="Z16" s="67"/>
      <c r="AA16" s="67"/>
      <c r="AB16" s="66"/>
      <c r="AC16" s="67"/>
      <c r="AD16" s="69"/>
      <c r="AE16" s="67"/>
      <c r="AF16" s="69"/>
      <c r="AG16" s="67"/>
      <c r="AH16" s="67"/>
      <c r="AI16" s="69"/>
      <c r="AJ16" s="69"/>
      <c r="AK16" s="67"/>
      <c r="AL16" s="67"/>
      <c r="AM16" s="67"/>
      <c r="AN16" s="67"/>
      <c r="AO16" s="67"/>
      <c r="AP16" s="67"/>
      <c r="AQ16" s="67"/>
      <c r="AR16" s="67"/>
      <c r="AS16" s="67"/>
      <c r="AT16" s="66"/>
      <c r="AU16" s="67"/>
      <c r="AV16" s="65"/>
      <c r="AW16" s="66"/>
      <c r="AX16" s="65"/>
      <c r="AY16" s="65"/>
      <c r="AZ16" s="65"/>
      <c r="BA16" s="65"/>
      <c r="BB16" s="65"/>
      <c r="BC16" s="65"/>
      <c r="BD16" s="70"/>
      <c r="BE16" s="66"/>
      <c r="BF16" s="65"/>
      <c r="BG16" s="65"/>
      <c r="BH16" s="65"/>
      <c r="BI16" s="65"/>
      <c r="BJ16" s="65"/>
      <c r="BK16" s="3"/>
      <c r="BL16" s="3"/>
      <c r="BM16" s="3"/>
      <c r="BN16" s="3"/>
      <c r="BO16" s="3"/>
    </row>
    <row r="17" spans="1:67" ht="152.1" customHeight="1">
      <c r="A17" s="3"/>
      <c r="B17" s="108"/>
      <c r="C17" s="76" t="s">
        <v>98</v>
      </c>
      <c r="D17" s="17">
        <v>30</v>
      </c>
      <c r="E17" s="17">
        <v>13</v>
      </c>
      <c r="F17" s="17">
        <v>16</v>
      </c>
      <c r="G17" s="17"/>
      <c r="H17" s="17">
        <v>0</v>
      </c>
      <c r="I17" s="98">
        <f t="shared" si="0"/>
        <v>85.066666666666649</v>
      </c>
      <c r="J17" s="99"/>
      <c r="K17" s="99">
        <v>24</v>
      </c>
      <c r="L17" s="99">
        <v>4</v>
      </c>
      <c r="M17" s="99">
        <v>8</v>
      </c>
      <c r="N17" s="99"/>
      <c r="O17" s="99"/>
      <c r="P17" s="99">
        <v>24</v>
      </c>
      <c r="Q17" s="99">
        <f>(I17-(SUM(J17:P17)))/2</f>
        <v>12.533333333333324</v>
      </c>
      <c r="R17" s="100">
        <f>(I17-(SUM(J17:P17)))/2</f>
        <v>12.533333333333324</v>
      </c>
      <c r="S17" s="34" t="s">
        <v>99</v>
      </c>
      <c r="T17" s="35" t="s">
        <v>100</v>
      </c>
      <c r="U17" s="95" t="s">
        <v>101</v>
      </c>
      <c r="V17" s="61"/>
      <c r="W17" s="61"/>
      <c r="X17" s="66"/>
      <c r="Y17" s="67"/>
      <c r="Z17" s="67"/>
      <c r="AA17" s="67"/>
      <c r="AB17" s="66"/>
      <c r="AC17" s="66"/>
      <c r="AD17" s="66"/>
      <c r="AE17" s="67"/>
      <c r="AF17" s="69"/>
      <c r="AG17" s="67"/>
      <c r="AH17" s="69"/>
      <c r="AI17" s="64"/>
      <c r="AJ17" s="66"/>
      <c r="AK17" s="65"/>
      <c r="AL17" s="67"/>
      <c r="AM17" s="69"/>
      <c r="AN17" s="67"/>
      <c r="AO17" s="67"/>
      <c r="AP17" s="67"/>
      <c r="AQ17" s="66"/>
      <c r="AR17" s="67"/>
      <c r="AS17" s="66"/>
      <c r="AT17" s="69"/>
      <c r="AU17" s="69"/>
      <c r="AV17" s="69"/>
      <c r="AW17" s="66"/>
      <c r="AX17" s="69"/>
      <c r="AY17" s="71"/>
      <c r="AZ17" s="66"/>
      <c r="BA17" s="66"/>
      <c r="BB17" s="67"/>
      <c r="BC17" s="67"/>
      <c r="BD17" s="66"/>
      <c r="BE17" s="66"/>
      <c r="BF17" s="66"/>
      <c r="BG17" s="69"/>
      <c r="BH17" s="69"/>
      <c r="BI17" s="69"/>
      <c r="BJ17" s="69"/>
      <c r="BK17" s="3"/>
      <c r="BL17" s="3"/>
      <c r="BM17" s="3"/>
      <c r="BN17" s="3"/>
      <c r="BO17" s="3"/>
    </row>
    <row r="18" spans="1:67" ht="152.1" customHeight="1">
      <c r="A18" s="3"/>
      <c r="B18" s="108"/>
      <c r="C18" s="18" t="s">
        <v>102</v>
      </c>
      <c r="D18" s="17">
        <v>60</v>
      </c>
      <c r="E18" s="17">
        <v>17</v>
      </c>
      <c r="F18" s="17">
        <v>21</v>
      </c>
      <c r="G18" s="17"/>
      <c r="H18" s="17">
        <v>0</v>
      </c>
      <c r="I18" s="98">
        <f t="shared" si="0"/>
        <v>170.1333333333333</v>
      </c>
      <c r="J18" s="99"/>
      <c r="K18" s="99">
        <v>21</v>
      </c>
      <c r="L18" s="99">
        <v>8</v>
      </c>
      <c r="M18" s="99">
        <v>16</v>
      </c>
      <c r="N18" s="99"/>
      <c r="O18" s="99"/>
      <c r="P18" s="99">
        <v>36</v>
      </c>
      <c r="Q18" s="99">
        <f>(I18-(SUM(J18:P18)))/2</f>
        <v>44.566666666666649</v>
      </c>
      <c r="R18" s="100">
        <f>(I18-(SUM(J18:P18)))/2</f>
        <v>44.566666666666649</v>
      </c>
      <c r="S18" s="31" t="s">
        <v>103</v>
      </c>
      <c r="T18" s="79" t="s">
        <v>104</v>
      </c>
      <c r="U18" s="86" t="s">
        <v>105</v>
      </c>
      <c r="V18" s="72"/>
      <c r="W18" s="72"/>
      <c r="X18" s="69"/>
      <c r="Y18" s="67"/>
      <c r="Z18" s="67"/>
      <c r="AA18" s="66"/>
      <c r="AB18" s="67"/>
      <c r="AC18" s="69"/>
      <c r="AD18" s="69"/>
      <c r="AE18" s="67"/>
      <c r="AF18" s="69"/>
      <c r="AG18" s="67"/>
      <c r="AH18" s="69"/>
      <c r="AI18" s="64"/>
      <c r="AJ18" s="66"/>
      <c r="AK18" s="67"/>
      <c r="AL18" s="67"/>
      <c r="AM18" s="69"/>
      <c r="AN18" s="66"/>
      <c r="AO18" s="69"/>
      <c r="AP18" s="67"/>
      <c r="AQ18" s="66"/>
      <c r="AR18" s="69"/>
      <c r="AS18" s="66"/>
      <c r="AT18" s="67"/>
      <c r="AU18" s="69"/>
      <c r="AV18" s="69"/>
      <c r="AW18" s="66"/>
      <c r="AX18" s="69"/>
      <c r="AY18" s="71"/>
      <c r="AZ18" s="67"/>
      <c r="BA18" s="67"/>
      <c r="BB18" s="67"/>
      <c r="BC18" s="67"/>
      <c r="BD18" s="67"/>
      <c r="BE18" s="69"/>
      <c r="BF18" s="69"/>
      <c r="BG18" s="69"/>
      <c r="BH18" s="69"/>
      <c r="BI18" s="69"/>
      <c r="BJ18" s="69"/>
      <c r="BK18" s="3"/>
      <c r="BL18" s="3"/>
      <c r="BM18" s="3"/>
      <c r="BN18" s="3"/>
      <c r="BO18" s="3"/>
    </row>
    <row r="19" spans="1:67" ht="121.5" customHeight="1">
      <c r="A19" s="3"/>
      <c r="C19" s="77" t="s">
        <v>106</v>
      </c>
      <c r="D19" s="17">
        <v>0</v>
      </c>
      <c r="E19" s="17">
        <v>23</v>
      </c>
      <c r="F19" s="17">
        <v>28</v>
      </c>
      <c r="G19" s="17"/>
      <c r="H19" s="17">
        <v>0</v>
      </c>
      <c r="I19" s="98"/>
      <c r="J19" s="99"/>
      <c r="K19" s="99"/>
      <c r="L19" s="99"/>
      <c r="M19" s="99"/>
      <c r="N19" s="99"/>
      <c r="O19" s="99"/>
      <c r="P19" s="99"/>
      <c r="Q19" s="99"/>
      <c r="R19" s="100"/>
      <c r="S19" s="78" t="s">
        <v>107</v>
      </c>
      <c r="T19" s="79" t="s">
        <v>108</v>
      </c>
      <c r="U19" s="80" t="s">
        <v>109</v>
      </c>
      <c r="V19" s="84"/>
      <c r="W19" s="84"/>
      <c r="X19" s="81"/>
      <c r="Y19" s="84"/>
      <c r="Z19" s="81"/>
      <c r="AA19" s="81"/>
      <c r="AB19" s="82"/>
      <c r="AC19" s="82"/>
      <c r="AD19" s="81"/>
      <c r="AE19" s="81"/>
      <c r="AF19" s="81"/>
      <c r="AG19" s="81"/>
      <c r="AH19" s="81"/>
      <c r="AI19" s="81"/>
      <c r="AJ19" s="81"/>
      <c r="AK19" s="81"/>
      <c r="AL19" s="81"/>
      <c r="AM19" s="81"/>
      <c r="AN19" s="81"/>
      <c r="AO19" s="81"/>
      <c r="AP19" s="82"/>
      <c r="AQ19" s="81"/>
      <c r="AR19" s="81"/>
      <c r="AS19" s="81"/>
      <c r="AT19" s="81"/>
      <c r="AU19" s="82"/>
      <c r="AV19" s="82"/>
      <c r="AW19" s="82"/>
      <c r="AX19" s="82"/>
      <c r="AY19" s="82"/>
      <c r="AZ19" s="82"/>
      <c r="BA19" s="82"/>
      <c r="BB19" s="81"/>
      <c r="BC19" s="82"/>
      <c r="BD19" s="82"/>
      <c r="BE19" s="81"/>
      <c r="BF19" s="82"/>
      <c r="BG19" s="81"/>
      <c r="BH19" s="81"/>
      <c r="BI19" s="82"/>
      <c r="BJ19" s="81"/>
      <c r="BK19" s="3"/>
      <c r="BL19" s="3"/>
      <c r="BM19" s="3"/>
      <c r="BN19" s="3"/>
      <c r="BO19" s="3"/>
    </row>
    <row r="20" spans="1:67" ht="121.5" customHeight="1">
      <c r="A20" s="3"/>
      <c r="B20" s="3"/>
      <c r="C20" s="15"/>
      <c r="D20" s="16"/>
      <c r="E20" s="16"/>
      <c r="F20" s="16"/>
      <c r="G20" s="16"/>
      <c r="H20" s="41">
        <f t="shared" ref="H20:R20" si="1">SUM(H14:H18)</f>
        <v>0</v>
      </c>
      <c r="I20" s="101">
        <f>SUM(I14:I18)</f>
        <v>510.39999999999986</v>
      </c>
      <c r="J20" s="101">
        <f>SUM(J14:J18)</f>
        <v>0</v>
      </c>
      <c r="K20" s="101">
        <f t="shared" si="1"/>
        <v>150</v>
      </c>
      <c r="L20" s="101">
        <f t="shared" si="1"/>
        <v>18</v>
      </c>
      <c r="M20" s="101">
        <f t="shared" si="1"/>
        <v>64</v>
      </c>
      <c r="N20" s="101">
        <f t="shared" si="1"/>
        <v>0</v>
      </c>
      <c r="O20" s="101">
        <f t="shared" si="1"/>
        <v>0</v>
      </c>
      <c r="P20" s="101">
        <f t="shared" si="1"/>
        <v>116</v>
      </c>
      <c r="Q20" s="101">
        <f>SUM(Q14:Q18)</f>
        <v>81.199999999999946</v>
      </c>
      <c r="R20" s="101">
        <f t="shared" si="1"/>
        <v>81.199999999999946</v>
      </c>
      <c r="S20" s="37"/>
      <c r="T20" s="38"/>
      <c r="U20" s="38"/>
      <c r="V20" s="30"/>
      <c r="W20" s="30"/>
      <c r="X20" s="30"/>
      <c r="Y20" s="3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3"/>
      <c r="BL20" s="3"/>
      <c r="BM20" s="3"/>
      <c r="BN20" s="3"/>
      <c r="BO20" s="3"/>
    </row>
    <row r="21" spans="1:67" ht="20.100000000000001" customHeight="1">
      <c r="A21" s="3"/>
      <c r="B21" s="3"/>
      <c r="C21" s="15"/>
      <c r="D21" s="16"/>
      <c r="E21" s="16"/>
      <c r="F21" s="16"/>
      <c r="G21" s="16"/>
      <c r="H21" s="16"/>
      <c r="I21" s="9"/>
      <c r="J21" s="9"/>
      <c r="K21" s="9"/>
      <c r="L21" s="9"/>
      <c r="M21" s="9"/>
      <c r="N21" s="9"/>
      <c r="O21" s="9"/>
      <c r="P21" s="9"/>
      <c r="Q21" s="9"/>
      <c r="R21" s="29"/>
      <c r="S21" s="39"/>
      <c r="T21" s="40"/>
      <c r="U21" s="40"/>
      <c r="V21" s="30"/>
      <c r="W21" s="30"/>
      <c r="X21" s="30"/>
      <c r="Y21" s="3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3"/>
      <c r="BL21" s="3"/>
      <c r="BM21" s="3"/>
      <c r="BN21" s="3"/>
      <c r="BO21" s="3"/>
    </row>
    <row r="22" spans="1:67">
      <c r="A22" s="3"/>
      <c r="B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row>
    <row r="23" spans="1:67">
      <c r="A23" s="3"/>
      <c r="B23" s="3"/>
      <c r="C23" s="6" t="s">
        <v>110</v>
      </c>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row>
    <row r="24" spans="1:67" ht="18.75">
      <c r="A24" s="3"/>
      <c r="B24" s="3"/>
      <c r="C24" s="18" t="s">
        <v>111</v>
      </c>
      <c r="D24" s="3"/>
      <c r="E24" s="3"/>
      <c r="F24" s="3"/>
      <c r="G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row>
    <row r="25" spans="1:67" ht="18.75">
      <c r="A25" s="3"/>
      <c r="B25" s="3"/>
      <c r="C25" s="19" t="s">
        <v>112</v>
      </c>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row>
    <row r="26" spans="1:67">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row>
    <row r="27" spans="1:67">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row>
    <row r="28" spans="1:67">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row>
    <row r="29" spans="1:67">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row>
    <row r="30" spans="1:67">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row>
    <row r="31" spans="1:67">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row>
    <row r="32" spans="1:67">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row>
    <row r="33" spans="1:67">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row>
    <row r="34" spans="1:67">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row>
    <row r="35" spans="1:67">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row>
    <row r="36" spans="1:67">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row>
    <row r="37" spans="1:67">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row>
    <row r="38" spans="1:67">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row>
    <row r="39" spans="1:67">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row>
    <row r="40" spans="1:67">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row>
    <row r="41" spans="1:67">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row>
    <row r="42" spans="1:67">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row>
    <row r="43" spans="1:67">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row>
    <row r="44" spans="1:67">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row>
    <row r="45" spans="1:67">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row>
  </sheetData>
  <mergeCells count="14">
    <mergeCell ref="I2:BD2"/>
    <mergeCell ref="I3:BD3"/>
    <mergeCell ref="AG5:AV5"/>
    <mergeCell ref="B14:B18"/>
    <mergeCell ref="S12:U12"/>
    <mergeCell ref="V11:AB11"/>
    <mergeCell ref="AC11:AH11"/>
    <mergeCell ref="AI11:AS11"/>
    <mergeCell ref="AT11:AX11"/>
    <mergeCell ref="AY11:BJ11"/>
    <mergeCell ref="AG6:AV6"/>
    <mergeCell ref="AG7:AV7"/>
    <mergeCell ref="R5:V9"/>
    <mergeCell ref="AG8:AV8"/>
  </mergeCells>
  <phoneticPr fontId="5" type="noConversion"/>
  <hyperlinks>
    <hyperlink ref="I2" r:id="rId1" xr:uid="{3818FF90-89F8-4B0F-9FDC-1EA09D2DDFD5}"/>
    <hyperlink ref="I3" r:id="rId2" xr:uid="{A8FA2DA9-DB7B-4744-8552-31E9E089FCDA}"/>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5"/>
  <sheetViews>
    <sheetView zoomScale="40" zoomScaleNormal="40" workbookViewId="0">
      <selection activeCell="H13" sqref="H13"/>
    </sheetView>
  </sheetViews>
  <sheetFormatPr defaultColWidth="8.85546875" defaultRowHeight="15"/>
  <cols>
    <col min="1" max="1" width="3.42578125" customWidth="1"/>
    <col min="2" max="3" width="11.42578125" customWidth="1"/>
    <col min="4" max="4" width="14.28515625" customWidth="1"/>
    <col min="5" max="5" width="3.42578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95">
      <c r="A1" s="3"/>
      <c r="B1" s="10" t="s">
        <v>113</v>
      </c>
      <c r="C1" s="10"/>
      <c r="D1" s="10"/>
      <c r="E1" s="10"/>
      <c r="F1" s="10" t="str">
        <f>'Training Plan-Template'!D2</f>
        <v>Digital Technological Solutions Specialist</v>
      </c>
      <c r="G1" s="3"/>
      <c r="H1" s="3"/>
      <c r="I1" s="3"/>
      <c r="J1" s="3"/>
      <c r="K1" s="45"/>
      <c r="L1" s="46" t="s">
        <v>114</v>
      </c>
      <c r="M1" s="46"/>
      <c r="N1" s="46"/>
      <c r="O1" s="46"/>
    </row>
    <row r="2" spans="1:15" ht="18.75">
      <c r="A2" s="3"/>
      <c r="C2" s="10"/>
      <c r="D2" s="10"/>
      <c r="E2" s="10"/>
      <c r="F2" s="10" t="str">
        <f>'Training Plan-Template'!D3</f>
        <v>Data Analyst</v>
      </c>
      <c r="G2" s="3"/>
      <c r="H2" s="3"/>
      <c r="I2" s="3"/>
      <c r="J2" s="3"/>
      <c r="K2" s="45"/>
      <c r="L2" s="46"/>
      <c r="M2" s="46"/>
      <c r="N2" s="46"/>
      <c r="O2" s="46"/>
    </row>
    <row r="3" spans="1:15" ht="18.75">
      <c r="A3" s="3"/>
      <c r="B3" s="10" t="s">
        <v>6</v>
      </c>
      <c r="C3" s="10"/>
      <c r="D3" s="10"/>
      <c r="E3" s="10"/>
      <c r="F3" s="10" t="str">
        <f>'Training Plan-Template'!I5</f>
        <v>DIGITAL AND TECHNOLOGY SOLUTION SPECIALIST (DEGREE)</v>
      </c>
      <c r="G3" s="3"/>
      <c r="H3" s="3"/>
      <c r="I3" s="3"/>
      <c r="J3" s="3"/>
      <c r="K3" s="45"/>
      <c r="L3" s="46" t="str">
        <f t="shared" ref="L3:L5" si="0">B9</f>
        <v>Campus tutorial / seminar (1 hour each)</v>
      </c>
      <c r="M3" s="46">
        <f t="shared" ref="M3:M5" si="1">F9</f>
        <v>150</v>
      </c>
      <c r="N3" s="46"/>
      <c r="O3" s="46"/>
    </row>
    <row r="4" spans="1:15" ht="26.45" customHeight="1">
      <c r="A4" s="3"/>
      <c r="C4" s="3"/>
      <c r="D4" s="3"/>
      <c r="E4" s="3"/>
      <c r="F4" s="3"/>
      <c r="G4" s="3"/>
      <c r="H4" s="3"/>
      <c r="I4" s="3"/>
      <c r="J4" s="3"/>
      <c r="K4" s="45"/>
      <c r="L4" s="46" t="str">
        <f t="shared" si="0"/>
        <v>Portfolio / KSB workshops</v>
      </c>
      <c r="M4" s="46">
        <f t="shared" si="1"/>
        <v>18</v>
      </c>
      <c r="N4" s="46"/>
      <c r="O4" s="46"/>
    </row>
    <row r="5" spans="1:15" ht="15.75">
      <c r="A5" s="3"/>
      <c r="B5" s="96" t="s">
        <v>115</v>
      </c>
      <c r="C5" s="5"/>
      <c r="D5" s="5"/>
      <c r="E5" s="3"/>
      <c r="F5" s="59">
        <f>'Training Plan-Template'!I9</f>
        <v>510.39999999999992</v>
      </c>
      <c r="G5" s="3"/>
      <c r="H5" s="3"/>
      <c r="I5" s="3"/>
      <c r="J5" s="3"/>
      <c r="K5" s="45"/>
      <c r="L5" s="46" t="str">
        <f t="shared" si="0"/>
        <v>On-line taught session (1 hour delivery)</v>
      </c>
      <c r="M5" s="46">
        <f t="shared" si="1"/>
        <v>64</v>
      </c>
      <c r="N5" s="46"/>
      <c r="O5" s="46"/>
    </row>
    <row r="6" spans="1:15" ht="15.75">
      <c r="A6" s="3"/>
      <c r="B6" s="96" t="s">
        <v>116</v>
      </c>
      <c r="C6" s="5"/>
      <c r="D6" s="5"/>
      <c r="E6" s="3"/>
      <c r="F6" s="60">
        <f>'Training Plan-Template'!H20</f>
        <v>0</v>
      </c>
      <c r="G6" s="3"/>
      <c r="H6" s="3"/>
      <c r="I6" s="3"/>
      <c r="J6" s="3"/>
      <c r="K6" s="45"/>
      <c r="L6" s="46" t="str">
        <f t="shared" ref="L6:M8" si="2">H9</f>
        <v>Work Based Project / Work-Applied Learning to meet Module Assessment</v>
      </c>
      <c r="M6" s="46">
        <f t="shared" si="2"/>
        <v>116</v>
      </c>
      <c r="N6" s="46"/>
      <c r="O6" s="46"/>
    </row>
    <row r="7" spans="1:15" ht="15.75">
      <c r="A7" s="3"/>
      <c r="B7" s="96" t="s">
        <v>117</v>
      </c>
      <c r="C7" s="5"/>
      <c r="D7" s="5"/>
      <c r="E7" s="3"/>
      <c r="F7" s="59">
        <f>F5-F6</f>
        <v>510.39999999999992</v>
      </c>
      <c r="G7" s="3"/>
      <c r="H7" s="3"/>
      <c r="I7" s="3"/>
      <c r="J7" s="3"/>
      <c r="K7" s="45"/>
      <c r="L7" s="46" t="str">
        <f t="shared" si="2"/>
        <v>Time during working day to focus on assessment preparation</v>
      </c>
      <c r="M7" s="46">
        <f t="shared" si="2"/>
        <v>81.199999999999946</v>
      </c>
      <c r="N7" s="46"/>
      <c r="O7" s="46"/>
    </row>
    <row r="8" spans="1:15" ht="27.6" customHeight="1">
      <c r="A8" s="3"/>
      <c r="B8" s="3"/>
      <c r="C8" s="3"/>
      <c r="D8" s="3"/>
      <c r="E8" s="3"/>
      <c r="F8" s="3"/>
      <c r="G8" s="3"/>
      <c r="H8" s="3"/>
      <c r="I8" s="3"/>
      <c r="J8" s="3"/>
      <c r="K8" s="45"/>
      <c r="L8" s="46" t="str">
        <f t="shared" si="2"/>
        <v>Employer-led Training activities (including experiential and project based learning)</v>
      </c>
      <c r="M8" s="46">
        <f t="shared" si="2"/>
        <v>81.199999999999946</v>
      </c>
      <c r="N8" s="46"/>
      <c r="O8" s="46"/>
    </row>
    <row r="9" spans="1:15" ht="21" customHeight="1">
      <c r="A9" s="3"/>
      <c r="B9" s="124" t="s">
        <v>32</v>
      </c>
      <c r="C9" s="125"/>
      <c r="D9" s="125"/>
      <c r="E9" s="125"/>
      <c r="F9" s="44">
        <f>'Training Plan-Template'!K20</f>
        <v>150</v>
      </c>
      <c r="G9" s="43"/>
      <c r="H9" s="42" t="s">
        <v>118</v>
      </c>
      <c r="I9" s="44">
        <f>'Training Plan-Template'!P20</f>
        <v>116</v>
      </c>
      <c r="J9" s="3"/>
      <c r="K9" s="45"/>
      <c r="L9" s="46"/>
      <c r="M9" s="46"/>
      <c r="N9" s="46"/>
      <c r="O9" s="46"/>
    </row>
    <row r="10" spans="1:15" ht="21" customHeight="1">
      <c r="A10" s="3"/>
      <c r="B10" s="124" t="s">
        <v>33</v>
      </c>
      <c r="C10" s="125"/>
      <c r="D10" s="125"/>
      <c r="E10" s="125"/>
      <c r="F10" s="44">
        <f>'Training Plan-Template'!L20</f>
        <v>18</v>
      </c>
      <c r="G10" s="43"/>
      <c r="H10" s="42" t="s">
        <v>38</v>
      </c>
      <c r="I10" s="44">
        <f>'Training Plan-Template'!Q20</f>
        <v>81.199999999999946</v>
      </c>
      <c r="J10" s="3"/>
      <c r="K10" s="45"/>
      <c r="L10" s="46"/>
      <c r="M10" s="46"/>
      <c r="N10" s="46"/>
      <c r="O10" s="46"/>
    </row>
    <row r="11" spans="1:15" ht="21" customHeight="1">
      <c r="A11" s="3"/>
      <c r="B11" s="124" t="s">
        <v>34</v>
      </c>
      <c r="C11" s="125"/>
      <c r="D11" s="125"/>
      <c r="E11" s="125"/>
      <c r="F11" s="44">
        <f>'Training Plan-Template'!M20</f>
        <v>64</v>
      </c>
      <c r="G11" s="43"/>
      <c r="H11" s="42" t="s">
        <v>39</v>
      </c>
      <c r="I11" s="44">
        <f>'Training Plan-Template'!R20</f>
        <v>81.199999999999946</v>
      </c>
      <c r="J11" s="3"/>
      <c r="K11" s="45"/>
      <c r="L11" s="47"/>
      <c r="M11" s="46"/>
      <c r="N11" s="46"/>
      <c r="O11" s="46"/>
    </row>
    <row r="12" spans="1:15" ht="21" customHeight="1">
      <c r="A12" s="3"/>
      <c r="B12" s="124"/>
      <c r="C12" s="125"/>
      <c r="D12" s="125"/>
      <c r="E12" s="125"/>
      <c r="F12" s="3"/>
      <c r="G12" s="43"/>
      <c r="H12" s="3"/>
      <c r="I12" s="3"/>
      <c r="J12" s="3"/>
      <c r="K12" s="45"/>
      <c r="L12" s="46"/>
      <c r="M12" s="46"/>
      <c r="N12" s="46"/>
      <c r="O12" s="46"/>
    </row>
    <row r="13" spans="1:15" ht="21" customHeight="1">
      <c r="A13" s="3"/>
      <c r="B13" s="124"/>
      <c r="C13" s="125"/>
      <c r="D13" s="125"/>
      <c r="E13" s="125"/>
      <c r="F13" s="3"/>
      <c r="G13" s="43"/>
      <c r="H13" s="3"/>
      <c r="I13" s="3"/>
      <c r="J13" s="3"/>
      <c r="K13" s="45"/>
      <c r="L13" s="46"/>
      <c r="M13" s="46"/>
      <c r="N13" s="46"/>
      <c r="O13" s="46"/>
    </row>
    <row r="14" spans="1:15" ht="21" customHeight="1">
      <c r="A14" s="3"/>
      <c r="B14" s="3"/>
      <c r="C14" s="3"/>
      <c r="D14" s="3"/>
      <c r="E14" s="3"/>
      <c r="F14" s="3"/>
      <c r="G14" s="43"/>
      <c r="H14" s="3"/>
      <c r="I14" s="3"/>
      <c r="J14" s="3"/>
      <c r="K14" s="45"/>
      <c r="L14" s="46"/>
      <c r="M14" s="46"/>
      <c r="N14" s="46"/>
      <c r="O14" s="46"/>
    </row>
    <row r="15" spans="1:15" ht="21" customHeight="1">
      <c r="A15" s="3"/>
      <c r="B15" s="3"/>
      <c r="C15" s="3"/>
      <c r="D15" s="3"/>
      <c r="E15" s="3"/>
      <c r="F15" s="3"/>
      <c r="G15" s="43"/>
      <c r="H15" s="3"/>
      <c r="I15" s="3"/>
      <c r="J15" s="3"/>
      <c r="K15" s="45"/>
      <c r="L15" s="47"/>
      <c r="M15" s="46"/>
      <c r="N15" s="46"/>
      <c r="O15" s="46"/>
    </row>
    <row r="16" spans="1:15" ht="305.45" customHeight="1">
      <c r="A16" s="3"/>
      <c r="B16" s="3"/>
      <c r="C16" s="3"/>
      <c r="D16" s="3"/>
      <c r="E16" s="3"/>
      <c r="F16" s="3"/>
      <c r="G16" s="43"/>
      <c r="H16" s="3"/>
      <c r="I16" s="3"/>
      <c r="J16" s="3"/>
      <c r="K16" s="45"/>
      <c r="L16" s="47" t="s">
        <v>119</v>
      </c>
      <c r="M16" s="46"/>
      <c r="N16" s="46"/>
      <c r="O16" s="46"/>
    </row>
    <row r="17" spans="1:15">
      <c r="A17" s="3"/>
      <c r="B17" s="3"/>
      <c r="C17" s="3"/>
      <c r="D17" s="3"/>
      <c r="E17" s="3"/>
      <c r="F17" s="3"/>
      <c r="G17" s="3"/>
      <c r="H17" s="3"/>
      <c r="I17" s="3"/>
      <c r="J17" s="3"/>
      <c r="K17" s="45"/>
      <c r="L17" s="46"/>
      <c r="M17" s="46"/>
      <c r="N17" s="46"/>
      <c r="O17" s="46"/>
    </row>
    <row r="18" spans="1:15">
      <c r="A18" s="3"/>
      <c r="B18" s="3"/>
      <c r="C18" s="3"/>
      <c r="D18" s="3"/>
      <c r="E18" s="3"/>
      <c r="F18" s="3"/>
      <c r="G18" s="3"/>
      <c r="H18" s="3"/>
      <c r="I18" s="3"/>
      <c r="J18" s="3"/>
      <c r="K18" s="45"/>
      <c r="L18" s="46"/>
      <c r="M18" s="46"/>
      <c r="N18" s="46"/>
      <c r="O18" s="46"/>
    </row>
    <row r="19" spans="1:15">
      <c r="A19" s="3"/>
      <c r="B19" s="3"/>
      <c r="C19" s="3"/>
      <c r="D19" s="3"/>
      <c r="E19" s="3"/>
      <c r="F19" s="3"/>
      <c r="G19" s="3"/>
      <c r="H19" s="3"/>
      <c r="I19" s="3"/>
      <c r="J19" s="3"/>
      <c r="K19" s="45"/>
      <c r="L19" s="46"/>
      <c r="M19" s="46"/>
      <c r="N19" s="46"/>
      <c r="O19" s="46"/>
    </row>
    <row r="20" spans="1:15">
      <c r="A20" s="3"/>
      <c r="B20" s="3"/>
      <c r="C20" s="3"/>
      <c r="D20" s="3"/>
      <c r="E20" s="3"/>
      <c r="F20" s="3"/>
      <c r="G20" s="3"/>
      <c r="H20" s="3"/>
      <c r="I20" s="3"/>
      <c r="J20" s="3"/>
      <c r="K20" s="45"/>
      <c r="L20" s="46"/>
      <c r="M20" s="46"/>
      <c r="N20" s="46"/>
      <c r="O20" s="46"/>
    </row>
    <row r="21" spans="1:15">
      <c r="A21" s="3"/>
      <c r="B21" s="3"/>
      <c r="C21" s="3"/>
      <c r="D21" s="3"/>
      <c r="E21" s="3"/>
      <c r="F21" s="3"/>
      <c r="G21" s="3"/>
      <c r="H21" s="3"/>
      <c r="I21" s="3"/>
      <c r="J21" s="3"/>
      <c r="K21" s="45"/>
      <c r="L21" s="46"/>
      <c r="M21" s="46"/>
      <c r="N21" s="46"/>
      <c r="O21" s="46"/>
    </row>
    <row r="22" spans="1:15">
      <c r="A22" s="3"/>
      <c r="B22" s="3"/>
      <c r="C22" s="3"/>
      <c r="D22" s="3"/>
      <c r="E22" s="3"/>
      <c r="F22" s="3"/>
      <c r="G22" s="3"/>
      <c r="H22" s="3"/>
      <c r="I22" s="3"/>
      <c r="J22" s="3"/>
      <c r="K22" s="45"/>
      <c r="L22" s="46"/>
      <c r="M22" s="46"/>
      <c r="N22" s="46"/>
      <c r="O22" s="46"/>
    </row>
    <row r="23" spans="1:15">
      <c r="A23" s="3"/>
      <c r="B23" s="3"/>
      <c r="C23" s="3"/>
      <c r="D23" s="3"/>
      <c r="E23" s="3"/>
      <c r="F23" s="3"/>
      <c r="G23" s="3"/>
      <c r="H23" s="3"/>
      <c r="I23" s="3"/>
      <c r="J23" s="3"/>
      <c r="K23" s="45"/>
      <c r="L23" s="46"/>
      <c r="M23" s="46"/>
      <c r="N23" s="46"/>
      <c r="O23" s="46"/>
    </row>
    <row r="24" spans="1:15">
      <c r="A24" s="3"/>
      <c r="B24" s="3"/>
      <c r="C24" s="3"/>
      <c r="D24" s="3"/>
      <c r="E24" s="3"/>
      <c r="F24" s="3"/>
      <c r="G24" s="3"/>
      <c r="H24" s="3"/>
      <c r="I24" s="3"/>
      <c r="J24" s="3"/>
      <c r="K24" s="45"/>
      <c r="L24" s="46"/>
      <c r="M24" s="46"/>
      <c r="N24" s="46"/>
      <c r="O24" s="46"/>
    </row>
    <row r="25" spans="1:15">
      <c r="A25" s="3"/>
      <c r="B25" s="3"/>
      <c r="C25" s="3"/>
      <c r="D25" s="3"/>
      <c r="E25" s="3"/>
      <c r="F25" s="3"/>
      <c r="G25" s="3"/>
      <c r="H25" s="3"/>
      <c r="I25" s="3"/>
      <c r="J25" s="3"/>
      <c r="K25" s="45"/>
      <c r="L25" s="46"/>
      <c r="M25" s="46"/>
      <c r="N25" s="46"/>
      <c r="O25" s="46"/>
    </row>
    <row r="26" spans="1:15">
      <c r="A26" s="3"/>
      <c r="B26" s="3"/>
      <c r="C26" s="3"/>
      <c r="D26" s="3"/>
      <c r="E26" s="3"/>
      <c r="F26" s="3"/>
      <c r="G26" s="3"/>
      <c r="H26" s="3"/>
      <c r="I26" s="3"/>
      <c r="J26" s="3"/>
      <c r="K26" s="45"/>
      <c r="L26" s="46"/>
      <c r="M26" s="46"/>
      <c r="N26" s="46"/>
      <c r="O26" s="46"/>
    </row>
    <row r="27" spans="1:15">
      <c r="A27" s="3"/>
      <c r="B27" s="3"/>
      <c r="C27" s="3"/>
      <c r="D27" s="3"/>
      <c r="E27" s="3"/>
      <c r="F27" s="3"/>
      <c r="G27" s="3"/>
      <c r="H27" s="3"/>
      <c r="I27" s="3"/>
      <c r="J27" s="3"/>
      <c r="K27" s="45"/>
      <c r="L27" s="46"/>
      <c r="M27" s="46"/>
      <c r="N27" s="46"/>
      <c r="O27" s="46"/>
    </row>
    <row r="28" spans="1:15">
      <c r="A28" s="3"/>
      <c r="B28" s="3"/>
      <c r="C28" s="3"/>
      <c r="D28" s="3"/>
      <c r="E28" s="3"/>
      <c r="F28" s="3"/>
      <c r="G28" s="3"/>
      <c r="H28" s="3"/>
      <c r="I28" s="3"/>
      <c r="J28" s="3"/>
      <c r="K28" s="45"/>
      <c r="L28" s="46"/>
      <c r="M28" s="46"/>
      <c r="N28" s="46"/>
      <c r="O28" s="46"/>
    </row>
    <row r="29" spans="1:15">
      <c r="A29" s="3"/>
      <c r="B29" s="3"/>
      <c r="C29" s="3"/>
      <c r="D29" s="3"/>
      <c r="E29" s="3"/>
      <c r="F29" s="3"/>
      <c r="G29" s="3"/>
      <c r="H29" s="3"/>
      <c r="I29" s="3"/>
      <c r="J29" s="3"/>
      <c r="K29" s="45"/>
      <c r="L29" s="46"/>
      <c r="M29" s="46"/>
      <c r="N29" s="46"/>
      <c r="O29" s="46"/>
    </row>
    <row r="30" spans="1:15">
      <c r="A30" s="3"/>
      <c r="B30" s="3"/>
      <c r="C30" s="3"/>
      <c r="D30" s="3"/>
      <c r="E30" s="3"/>
      <c r="F30" s="3"/>
      <c r="G30" s="3"/>
      <c r="H30" s="3"/>
      <c r="I30" s="3"/>
      <c r="J30" s="3"/>
      <c r="K30" s="45"/>
      <c r="L30" s="46"/>
      <c r="M30" s="46"/>
      <c r="N30" s="46"/>
      <c r="O30" s="46"/>
    </row>
    <row r="31" spans="1:15">
      <c r="A31" s="3"/>
      <c r="B31" s="3"/>
      <c r="C31" s="3"/>
      <c r="D31" s="3"/>
      <c r="E31" s="3"/>
      <c r="F31" s="3"/>
      <c r="G31" s="3"/>
      <c r="H31" s="3"/>
      <c r="I31" s="3"/>
      <c r="J31" s="3"/>
      <c r="K31" s="45"/>
      <c r="L31" s="46"/>
      <c r="M31" s="46"/>
      <c r="N31" s="46"/>
      <c r="O31" s="46"/>
    </row>
    <row r="32" spans="1:15">
      <c r="A32" s="3"/>
      <c r="B32" s="3"/>
      <c r="C32" s="3"/>
      <c r="D32" s="3"/>
      <c r="E32" s="3"/>
      <c r="F32" s="3"/>
      <c r="G32" s="3"/>
      <c r="H32" s="3"/>
      <c r="I32" s="3"/>
      <c r="J32" s="3"/>
      <c r="K32" s="45"/>
      <c r="L32" s="46"/>
      <c r="M32" s="46"/>
      <c r="N32" s="46"/>
      <c r="O32" s="46"/>
    </row>
    <row r="33" spans="1:15">
      <c r="A33" s="3"/>
      <c r="B33" s="3"/>
      <c r="C33" s="3"/>
      <c r="D33" s="3"/>
      <c r="E33" s="3"/>
      <c r="F33" s="3"/>
      <c r="G33" s="3"/>
      <c r="H33" s="3"/>
      <c r="I33" s="3"/>
      <c r="J33" s="3"/>
      <c r="K33" s="45"/>
      <c r="L33" s="46"/>
      <c r="M33" s="46"/>
      <c r="N33" s="46"/>
      <c r="O33" s="46"/>
    </row>
    <row r="34" spans="1:15">
      <c r="A34" s="3"/>
      <c r="B34" s="3"/>
      <c r="C34" s="3"/>
      <c r="D34" s="3"/>
      <c r="E34" s="3"/>
      <c r="F34" s="3"/>
      <c r="G34" s="3"/>
      <c r="H34" s="3"/>
      <c r="I34" s="3"/>
      <c r="J34" s="3"/>
      <c r="K34" s="45"/>
      <c r="L34" s="46"/>
      <c r="M34" s="46"/>
      <c r="N34" s="46"/>
      <c r="O34" s="46"/>
    </row>
    <row r="35" spans="1:15">
      <c r="A35" s="3"/>
      <c r="B35" s="3"/>
      <c r="C35" s="3"/>
      <c r="D35" s="3"/>
      <c r="E35" s="3"/>
      <c r="F35" s="3"/>
      <c r="G35" s="3"/>
      <c r="H35" s="3"/>
      <c r="I35" s="3"/>
      <c r="J35" s="3"/>
      <c r="K35" s="45"/>
      <c r="L35" s="46"/>
      <c r="M35" s="46"/>
      <c r="N35" s="46"/>
      <c r="O35" s="46"/>
    </row>
    <row r="36" spans="1:15">
      <c r="A36" s="3"/>
      <c r="B36" s="3"/>
      <c r="C36" s="3"/>
      <c r="D36" s="3"/>
      <c r="E36" s="3"/>
      <c r="F36" s="3"/>
      <c r="G36" s="3"/>
      <c r="H36" s="3"/>
      <c r="I36" s="3"/>
      <c r="J36" s="3"/>
      <c r="K36" s="45"/>
      <c r="L36" s="46"/>
      <c r="M36" s="46"/>
      <c r="N36" s="46"/>
      <c r="O36" s="46"/>
    </row>
    <row r="37" spans="1:15">
      <c r="A37" s="3"/>
      <c r="B37" s="3"/>
      <c r="C37" s="3"/>
      <c r="D37" s="3"/>
      <c r="E37" s="3"/>
      <c r="F37" s="3"/>
      <c r="G37" s="3"/>
      <c r="H37" s="3"/>
      <c r="I37" s="3"/>
      <c r="J37" s="3"/>
      <c r="K37" s="45"/>
      <c r="L37" s="46"/>
      <c r="M37" s="46"/>
      <c r="N37" s="46"/>
      <c r="O37" s="46"/>
    </row>
    <row r="38" spans="1:15">
      <c r="A38" s="3"/>
      <c r="B38" s="3"/>
      <c r="C38" s="3"/>
      <c r="D38" s="3"/>
      <c r="E38" s="3"/>
      <c r="F38" s="3"/>
      <c r="G38" s="3"/>
      <c r="H38" s="3"/>
      <c r="I38" s="3"/>
      <c r="J38" s="3"/>
      <c r="K38" s="45"/>
    </row>
    <row r="39" spans="1:15">
      <c r="A39" s="3"/>
      <c r="B39" s="3"/>
      <c r="C39" s="3"/>
      <c r="D39" s="3"/>
      <c r="E39" s="3"/>
      <c r="F39" s="3"/>
      <c r="G39" s="3"/>
      <c r="H39" s="3"/>
      <c r="I39" s="3"/>
      <c r="J39" s="3"/>
      <c r="K39" s="45"/>
    </row>
    <row r="40" spans="1:15">
      <c r="A40" s="3"/>
      <c r="B40" s="3"/>
      <c r="C40" s="3"/>
      <c r="D40" s="3"/>
      <c r="E40" s="3"/>
      <c r="F40" s="3"/>
      <c r="G40" s="3"/>
      <c r="H40" s="3"/>
      <c r="I40" s="3"/>
      <c r="J40" s="3"/>
      <c r="K40" s="45"/>
    </row>
    <row r="41" spans="1:15">
      <c r="A41" s="3"/>
      <c r="B41" s="3"/>
      <c r="C41" s="3"/>
      <c r="D41" s="3"/>
      <c r="E41" s="3"/>
      <c r="F41" s="3"/>
      <c r="G41" s="3"/>
      <c r="H41" s="3"/>
      <c r="I41" s="3"/>
      <c r="J41" s="3"/>
      <c r="K41" s="45"/>
    </row>
    <row r="42" spans="1:15">
      <c r="A42" s="3"/>
      <c r="B42" s="3"/>
      <c r="C42" s="3"/>
      <c r="D42" s="3"/>
      <c r="E42" s="3"/>
      <c r="F42" s="3"/>
      <c r="G42" s="3"/>
      <c r="H42" s="3"/>
      <c r="I42" s="3"/>
      <c r="J42" s="3"/>
      <c r="K42" s="45"/>
    </row>
    <row r="43" spans="1:15">
      <c r="A43" s="3"/>
      <c r="B43" s="3"/>
      <c r="C43" s="3"/>
      <c r="D43" s="3"/>
      <c r="E43" s="3"/>
      <c r="F43" s="3"/>
      <c r="G43" s="3"/>
      <c r="H43" s="3"/>
      <c r="I43" s="3"/>
      <c r="J43" s="3"/>
    </row>
    <row r="44" spans="1:15">
      <c r="A44" s="3"/>
      <c r="G44" s="3"/>
      <c r="J44" s="3"/>
    </row>
    <row r="45" spans="1:15">
      <c r="A45" s="3"/>
      <c r="G45" s="3"/>
      <c r="J45" s="3"/>
    </row>
    <row r="46" spans="1:15">
      <c r="A46" s="3"/>
      <c r="G46" s="3"/>
      <c r="J46" s="3"/>
    </row>
    <row r="47" spans="1:15">
      <c r="A47" s="3"/>
      <c r="J47" s="3"/>
    </row>
    <row r="48" spans="1:15">
      <c r="A48" s="3"/>
      <c r="J48" s="3"/>
    </row>
    <row r="49" spans="1:10">
      <c r="A49" s="3"/>
      <c r="J49" s="3"/>
    </row>
    <row r="50" spans="1:10">
      <c r="A50" s="3"/>
      <c r="J50" s="3"/>
    </row>
    <row r="51" spans="1:10">
      <c r="A51" s="3"/>
      <c r="J51" s="3"/>
    </row>
    <row r="52" spans="1:10">
      <c r="A52" s="3"/>
      <c r="J52" s="3"/>
    </row>
    <row r="53" spans="1:10">
      <c r="A53" s="3"/>
      <c r="J53" s="3"/>
    </row>
    <row r="54" spans="1:10">
      <c r="A54" s="3"/>
      <c r="J54" s="3"/>
    </row>
    <row r="55" spans="1:10">
      <c r="J55" s="3"/>
    </row>
  </sheetData>
  <mergeCells count="5">
    <mergeCell ref="B12:E12"/>
    <mergeCell ref="B13:E13"/>
    <mergeCell ref="B9:E9"/>
    <mergeCell ref="B10:E10"/>
    <mergeCell ref="B11:E1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19"/>
  <sheetViews>
    <sheetView zoomScale="40" zoomScaleNormal="40" workbookViewId="0">
      <selection activeCell="B5" sqref="B5:G5"/>
    </sheetView>
  </sheetViews>
  <sheetFormatPr defaultColWidth="8.85546875" defaultRowHeight="15"/>
  <cols>
    <col min="1" max="1" width="3.85546875" customWidth="1"/>
    <col min="2" max="2" width="43.42578125" customWidth="1"/>
    <col min="3" max="3" width="15.42578125" customWidth="1"/>
    <col min="4" max="4" width="14.42578125" customWidth="1"/>
    <col min="5" max="6" width="44.42578125" customWidth="1"/>
    <col min="7" max="7" width="46.7109375" customWidth="1"/>
  </cols>
  <sheetData>
    <row r="1" spans="1:10" ht="26.25" customHeight="1">
      <c r="A1" s="87"/>
      <c r="B1" s="89" t="str">
        <f>'Training Plan-Template'!D2</f>
        <v>Digital Technological Solutions Specialist</v>
      </c>
      <c r="C1" s="87"/>
      <c r="D1" s="87"/>
      <c r="E1" s="87"/>
      <c r="F1" s="87"/>
      <c r="G1" s="87"/>
      <c r="H1" s="87"/>
      <c r="I1" s="87"/>
      <c r="J1" s="87"/>
    </row>
    <row r="2" spans="1:10" ht="26.25" customHeight="1">
      <c r="A2" s="87"/>
      <c r="B2" s="89" t="str">
        <f>'Training Plan-Template'!D3</f>
        <v>Data Analyst</v>
      </c>
      <c r="C2" s="87"/>
      <c r="D2" s="87"/>
      <c r="E2" s="87"/>
      <c r="F2" s="87"/>
      <c r="G2" s="87"/>
      <c r="H2" s="87"/>
      <c r="I2" s="87"/>
      <c r="J2" s="87"/>
    </row>
    <row r="3" spans="1:10" ht="26.25" customHeight="1">
      <c r="A3" s="87"/>
      <c r="B3" s="89" t="str">
        <f>'Training Plan-Template'!I5</f>
        <v>DIGITAL AND TECHNOLOGY SOLUTION SPECIALIST (DEGREE)</v>
      </c>
      <c r="C3" s="87"/>
      <c r="D3" s="87"/>
      <c r="E3" s="87"/>
      <c r="F3" s="87"/>
      <c r="G3" s="87"/>
      <c r="H3" s="87"/>
      <c r="I3" s="87"/>
      <c r="J3" s="87"/>
    </row>
    <row r="4" spans="1:10" ht="82.5" customHeight="1">
      <c r="A4" s="87"/>
      <c r="B4" s="127" t="str">
        <f>'Training Plan-Template'!R5</f>
        <v>The programme takes two years. Learners attend Sheffield Hallam University on five different study blocks, for a total of 17 days. Additional teaching and support is delivered through distance learning and video conferencing. 
Most of the teaching takes place in the first year, allowing time in the second year for the final work-based project and End Point Assessment preparation.
Learners are required to spend roughly half a day per week (in work time) on their assignments and apprenticeship portfolio.</v>
      </c>
      <c r="C4" s="127"/>
      <c r="D4" s="127"/>
      <c r="E4" s="127"/>
      <c r="F4" s="127"/>
      <c r="G4" s="127"/>
      <c r="H4" s="87"/>
      <c r="I4" s="87"/>
      <c r="J4" s="87"/>
    </row>
    <row r="5" spans="1:10" s="48" customFormat="1" ht="89.25" customHeight="1">
      <c r="A5" s="88"/>
      <c r="B5" s="126" t="s">
        <v>120</v>
      </c>
      <c r="C5" s="126"/>
      <c r="D5" s="126"/>
      <c r="E5" s="126"/>
      <c r="F5" s="126"/>
      <c r="G5" s="126"/>
      <c r="H5" s="88"/>
      <c r="I5" s="88"/>
      <c r="J5" s="88"/>
    </row>
    <row r="6" spans="1:10" s="48" customFormat="1" ht="26.25" customHeight="1">
      <c r="A6" s="88"/>
      <c r="B6" s="89"/>
      <c r="C6" s="88"/>
      <c r="D6" s="88"/>
      <c r="E6" s="88"/>
      <c r="F6" s="88"/>
      <c r="G6" s="88"/>
      <c r="H6" s="88"/>
      <c r="I6" s="88"/>
      <c r="J6" s="88"/>
    </row>
    <row r="7" spans="1:10" ht="106.5" customHeight="1">
      <c r="A7" s="3"/>
      <c r="B7" s="3"/>
      <c r="C7" s="56" t="s">
        <v>121</v>
      </c>
      <c r="D7" s="57" t="s">
        <v>122</v>
      </c>
      <c r="E7" s="57" t="s">
        <v>123</v>
      </c>
      <c r="F7" s="57" t="s">
        <v>124</v>
      </c>
      <c r="G7" s="58" t="s">
        <v>125</v>
      </c>
      <c r="H7" s="3"/>
      <c r="I7" s="3"/>
    </row>
    <row r="8" spans="1:10" ht="107.25" customHeight="1">
      <c r="A8" s="3"/>
      <c r="B8" s="55" t="str">
        <f>'Training Plan-Template'!C14</f>
        <v>Tools and Techniques for Data Analytics</v>
      </c>
      <c r="C8" s="49">
        <f>'Training Plan-Template'!E14</f>
        <v>1</v>
      </c>
      <c r="D8" s="49">
        <f>'Training Plan-Template'!F14</f>
        <v>3</v>
      </c>
      <c r="E8" s="51" t="str">
        <f>'Training Plan-Template'!S14</f>
        <v>Assist the apprentice in preparation for the Starting Point Exercise.  Review the assessment tasks and ensure OTJT is structured to support the apprentice in meeting the assessment plan.</v>
      </c>
      <c r="F8" s="51" t="str">
        <f>'Training Plan-Template'!T14</f>
        <v>Mentor to increase their awareness of the KSBs required by the standard.   Complete the Starting Point Exercise.  Source in-house technical support related to the module core concepts.</v>
      </c>
      <c r="G8" s="52" t="str">
        <f>'Training Plan-Template'!U14</f>
        <v>Review KSBs specific to the Project Report.  These are primarily technical specialist in nature.  They will eventually be evidence through work started in the Independent Study / Consultancy project module at the end of the taught MSc.  This is known as the capstone project.  Identify technical gaps.  Contact Course Team if help needed.</v>
      </c>
      <c r="H8" s="3"/>
      <c r="I8" s="3"/>
    </row>
    <row r="9" spans="1:10" ht="107.25" customHeight="1">
      <c r="A9" s="3"/>
      <c r="B9" s="55" t="str">
        <f>'Training Plan-Template'!C15</f>
        <v>Data Management Project</v>
      </c>
      <c r="C9" s="50">
        <f>'Training Plan-Template'!E15</f>
        <v>1</v>
      </c>
      <c r="D9" s="50">
        <f>'Training Plan-Template'!F15</f>
        <v>7</v>
      </c>
      <c r="E9" s="53" t="str">
        <f>'Training Plan-Template'!S15</f>
        <v>Relate data analytics to business objectives and resultant strategies.  Again, review the assessment tasks and ensure OTJT is structured to support the apprentice in meeting the assessment plan.</v>
      </c>
      <c r="F9" s="53" t="str">
        <f>'Training Plan-Template'!T15</f>
        <v>Ask the apprentices about concepts covered during the module.  Discuss how these relate to the workplace. Source in-house technical support related to the module core concepts.</v>
      </c>
      <c r="G9" s="54" t="str">
        <f>'Training Plan-Template'!U15</f>
        <v>In light of the concepts covered in the two technical modules focus on the KSBs to be evidenced by the Professional Discussion.  Begin to suggest ways in which these may be evidenced through projects in the workplace. Mentor to become familiar with the concept of STARE analysis as a form of evidence.</v>
      </c>
      <c r="H9" s="3"/>
      <c r="I9" s="3"/>
    </row>
    <row r="10" spans="1:10" ht="107.25" customHeight="1">
      <c r="A10" s="3"/>
      <c r="B10" s="55" t="str">
        <f>'Training Plan-Template'!C16</f>
        <v>Managing People, Projects &amp; Teams</v>
      </c>
      <c r="C10" s="50">
        <f>'Training Plan-Template'!E16</f>
        <v>9</v>
      </c>
      <c r="D10" s="50">
        <f>'Training Plan-Template'!F16</f>
        <v>11</v>
      </c>
      <c r="E10" s="53" t="str">
        <f>'Training Plan-Template'!S16</f>
        <v>Identify activities that could provide STARE analysis evidence for leadership KSBs L1-11 and the Professional Competencies P1, P2 and P6.  If necessary set up a project where the apprentice will take a key leadership role.</v>
      </c>
      <c r="F10" s="53" t="str">
        <f>'Training Plan-Template'!T16</f>
        <v>Monitor and support the apprentice in their leadership lead project.  Mentor to reflect on their leadership style with the apprentice.
Facilitate additional experience for unmet KSBs. Use APRs to discuss the impact of final projects &amp; career progression.</v>
      </c>
      <c r="G10" s="54" t="str">
        <f>'Training Plan-Template'!U16</f>
        <v>Reflect on leadership issues raised in the module and the leadership project.  Consider these in relation to KSBs L1-11, P1, P2 and P6..  Help apprentice in the preparation of a STARE analysis of the leadership project.</v>
      </c>
      <c r="H10" s="3"/>
      <c r="I10" s="3"/>
    </row>
    <row r="11" spans="1:10" ht="107.25" customHeight="1">
      <c r="A11" s="3"/>
      <c r="B11" s="55" t="str">
        <f>'Training Plan-Template'!C17</f>
        <v>Advanced Practitioner Inquiry</v>
      </c>
      <c r="C11" s="50">
        <f>'Training Plan-Template'!E17</f>
        <v>13</v>
      </c>
      <c r="D11" s="50">
        <f>'Training Plan-Template'!F17</f>
        <v>16</v>
      </c>
      <c r="E11" s="53" t="str">
        <f>'Training Plan-Template'!S17</f>
        <v xml:space="preserve">Suggest and discuss potential project ideas.
</v>
      </c>
      <c r="F11" s="53" t="str">
        <f>'Training Plan-Template'!T17</f>
        <v>Review project ideas.  Ensure this is done so within the context of the KSB requirements for the Project Report section of the EPA.</v>
      </c>
      <c r="G11" s="54" t="str">
        <f>'Training Plan-Template'!U17</f>
        <v>Ensure resources and 'buy-in' from key stakeholders required for a successful capstone project.
Update the Apprentices Action Plans to respond to gap analysis and provide targets for the final stage of study.</v>
      </c>
      <c r="H11" s="3"/>
      <c r="I11" s="3"/>
    </row>
    <row r="12" spans="1:10" ht="107.25" customHeight="1">
      <c r="A12" s="3"/>
      <c r="B12" s="55" t="str">
        <f>'Training Plan-Template'!C18</f>
        <v>Independent Study / Consultancy project</v>
      </c>
      <c r="C12" s="50">
        <f>'Training Plan-Template'!E18</f>
        <v>17</v>
      </c>
      <c r="D12" s="50">
        <f>'Training Plan-Template'!F18</f>
        <v>21</v>
      </c>
      <c r="E12" s="53" t="str">
        <f>'Training Plan-Template'!S18</f>
        <v>Help the apprentice plan milestones for the completion of the capstone project.</v>
      </c>
      <c r="F12" s="53" t="str">
        <f>'Training Plan-Template'!T18</f>
        <v>Ensure regular meetings to review project progress.  Ensure OTJT caters for the work load generated by the project.</v>
      </c>
      <c r="G12" s="54" t="str">
        <f>'Training Plan-Template'!U18</f>
        <v>Pause after the consult project 'sprint', before the final push for the Gateway.</v>
      </c>
      <c r="H12" s="3"/>
      <c r="I12" s="3"/>
    </row>
    <row r="13" spans="1:10" ht="107.25" customHeight="1">
      <c r="A13" s="3"/>
      <c r="B13" s="55" t="str">
        <f>'Training Plan-Template'!C19</f>
        <v>Integrated End Point Assessment Task</v>
      </c>
      <c r="C13" s="50">
        <f>'Training Plan-Template'!E19</f>
        <v>23</v>
      </c>
      <c r="D13" s="50">
        <f>'Training Plan-Template'!F19</f>
        <v>28</v>
      </c>
      <c r="E13" s="53" t="str">
        <f>'Training Plan-Template'!S19</f>
        <v>Review the KSB audit.</v>
      </c>
      <c r="F13" s="53" t="str">
        <f>'Training Plan-Template'!T19</f>
        <v>Pursue gaps in the KSB audit.  Maintain communication with the Course Team guiding the EPA process.</v>
      </c>
      <c r="G13" s="54" t="str">
        <f>'Training Plan-Template'!U19</f>
        <v>Reflect on the EPA progress.  Feedback to the Course Team about the apprenticeship process and consider ways it can be improved.  Celebrate the success of the apprentice.</v>
      </c>
      <c r="H13" s="3"/>
      <c r="I13" s="3"/>
    </row>
    <row r="14" spans="1:10">
      <c r="A14" s="3"/>
      <c r="B14" s="90"/>
      <c r="C14" s="91"/>
      <c r="D14" s="91"/>
      <c r="E14" s="92"/>
      <c r="F14" s="92"/>
      <c r="G14" s="93"/>
      <c r="H14" s="3"/>
      <c r="I14" s="3"/>
    </row>
    <row r="15" spans="1:10" ht="38.450000000000003" customHeight="1">
      <c r="A15" s="3"/>
      <c r="B15" s="3"/>
      <c r="C15" s="3"/>
      <c r="D15" s="3"/>
      <c r="E15" s="3"/>
      <c r="F15" s="3"/>
      <c r="G15" s="3"/>
      <c r="H15" s="3"/>
      <c r="I15" s="3"/>
    </row>
    <row r="16" spans="1:10">
      <c r="A16" s="3"/>
      <c r="B16" s="3"/>
      <c r="C16" s="3"/>
      <c r="D16" s="3"/>
      <c r="E16" s="3"/>
      <c r="F16" s="3"/>
      <c r="G16" s="3"/>
      <c r="H16" s="3"/>
      <c r="I16" s="3"/>
    </row>
    <row r="17" spans="1:9">
      <c r="A17" s="3"/>
      <c r="B17" s="3"/>
      <c r="C17" s="3"/>
      <c r="D17" s="3"/>
      <c r="E17" s="3"/>
      <c r="F17" s="3"/>
      <c r="G17" s="3"/>
      <c r="H17" s="3"/>
      <c r="I17" s="3"/>
    </row>
    <row r="18" spans="1:9">
      <c r="A18" s="3"/>
      <c r="B18" s="3"/>
      <c r="C18" s="3"/>
      <c r="D18" s="3"/>
      <c r="E18" s="3"/>
      <c r="F18" s="3"/>
      <c r="G18" s="3"/>
      <c r="H18" s="3"/>
      <c r="I18" s="3"/>
    </row>
    <row r="19" spans="1:9">
      <c r="A19" s="3"/>
      <c r="H19" s="3"/>
      <c r="I19" s="3"/>
    </row>
  </sheetData>
  <mergeCells count="2">
    <mergeCell ref="B5:G5"/>
    <mergeCell ref="B4:G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57D250-DBF2-426A-BA8A-635F62FBCE2C}"/>
</file>

<file path=customXml/itemProps2.xml><?xml version="1.0" encoding="utf-8"?>
<ds:datastoreItem xmlns:ds="http://schemas.openxmlformats.org/officeDocument/2006/customXml" ds:itemID="{2A1B30E5-7CEC-4767-B06F-C0D67D5CAA34}"/>
</file>

<file path=customXml/itemProps3.xml><?xml version="1.0" encoding="utf-8"?>
<ds:datastoreItem xmlns:ds="http://schemas.openxmlformats.org/officeDocument/2006/customXml" ds:itemID="{01C99028-09E9-47F6-98CA-9CD1EDAF4140}"/>
</file>

<file path=docProps/app.xml><?xml version="1.0" encoding="utf-8"?>
<Properties xmlns="http://schemas.openxmlformats.org/officeDocument/2006/extended-properties" xmlns:vt="http://schemas.openxmlformats.org/officeDocument/2006/docPropsVTypes">
  <Application>Microsoft Excel Online</Application>
  <Manager/>
  <Company>Hewlett-Packard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Jackson, Kevin</cp:lastModifiedBy>
  <cp:revision/>
  <dcterms:created xsi:type="dcterms:W3CDTF">2016-10-28T08:33:31Z</dcterms:created>
  <dcterms:modified xsi:type="dcterms:W3CDTF">2022-09-15T08:55:14Z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