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Users/acesme1/Downloads/"/>
    </mc:Choice>
  </mc:AlternateContent>
  <xr:revisionPtr revIDLastSave="167" documentId="13_ncr:1_{0F6728EE-48C0-AE41-B417-4D3C76E5B5C2}" xr6:coauthVersionLast="47" xr6:coauthVersionMax="47" xr10:uidLastSave="{2848F5FF-6148-4E2A-AB48-EC5276495F2E}"/>
  <bookViews>
    <workbookView xWindow="1580" yWindow="500" windowWidth="28380" windowHeight="1670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Page'!$A$1:$H$20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18" i="14"/>
  <c r="C18" i="14"/>
  <c r="D18" i="14"/>
  <c r="E18" i="14"/>
  <c r="F18" i="14"/>
  <c r="G18" i="14"/>
  <c r="B12" i="14"/>
  <c r="C12" i="14"/>
  <c r="D12" i="14"/>
  <c r="E12" i="14"/>
  <c r="F12" i="14"/>
  <c r="G12" i="14"/>
  <c r="B13" i="14"/>
  <c r="C13" i="14"/>
  <c r="D13" i="14"/>
  <c r="E13" i="14"/>
  <c r="F13" i="14"/>
  <c r="G13" i="14"/>
  <c r="B14" i="14"/>
  <c r="C14" i="14"/>
  <c r="D14" i="14"/>
  <c r="E14" i="14"/>
  <c r="F14" i="14"/>
  <c r="G14" i="14"/>
  <c r="B8" i="14"/>
  <c r="C8" i="14"/>
  <c r="D8" i="14"/>
  <c r="E8" i="14"/>
  <c r="F8" i="14"/>
  <c r="G8" i="14"/>
  <c r="B9" i="14"/>
  <c r="C9" i="14"/>
  <c r="D9" i="14"/>
  <c r="E9" i="14"/>
  <c r="F9" i="14"/>
  <c r="G9" i="14"/>
  <c r="B11" i="14"/>
  <c r="C11" i="14"/>
  <c r="D11" i="14"/>
  <c r="E11" i="14"/>
  <c r="F11" i="14"/>
  <c r="G11" i="14"/>
  <c r="B3" i="14"/>
  <c r="B2" i="14"/>
  <c r="B1" i="14"/>
  <c r="F2" i="10"/>
  <c r="F1" i="10"/>
  <c r="J30" i="12"/>
  <c r="K30" i="12"/>
  <c r="L30" i="12"/>
  <c r="M30" i="12"/>
  <c r="N30" i="12"/>
  <c r="O30" i="12"/>
  <c r="P30" i="12"/>
  <c r="Q30" i="12"/>
  <c r="G7" i="14"/>
  <c r="G16" i="14"/>
  <c r="G17" i="14"/>
  <c r="G6" i="14"/>
  <c r="F7" i="14"/>
  <c r="F16" i="14"/>
  <c r="F17" i="14"/>
  <c r="F6" i="14"/>
  <c r="C7" i="14"/>
  <c r="D7" i="14"/>
  <c r="C16" i="14"/>
  <c r="D16" i="14"/>
  <c r="C17" i="14"/>
  <c r="D17" i="14"/>
  <c r="D6" i="14"/>
  <c r="C6" i="14"/>
  <c r="E7" i="14"/>
  <c r="E16" i="14"/>
  <c r="E17" i="14"/>
  <c r="E6" i="14"/>
  <c r="B7" i="14"/>
  <c r="B16" i="14"/>
  <c r="B17" i="14"/>
  <c r="B6" i="14"/>
  <c r="I9" i="10"/>
  <c r="M5" i="10" s="1"/>
  <c r="L7" i="10"/>
  <c r="L6" i="10"/>
  <c r="L5" i="10"/>
  <c r="L4" i="10"/>
  <c r="L2" i="10"/>
  <c r="L3" i="10"/>
  <c r="H30" i="12"/>
  <c r="F5" i="10" s="1"/>
  <c r="F8" i="10"/>
  <c r="M2" i="10" s="1"/>
  <c r="F9" i="10"/>
  <c r="I8" i="10"/>
  <c r="I27" i="12" l="1"/>
  <c r="I16" i="12"/>
  <c r="I24" i="12"/>
  <c r="I23" i="12"/>
  <c r="I22" i="12"/>
  <c r="I21" i="12"/>
  <c r="I19" i="12"/>
  <c r="I18" i="12"/>
  <c r="I17" i="12"/>
  <c r="S27" i="12"/>
  <c r="R27" i="12"/>
  <c r="M4" i="10"/>
  <c r="M3" i="10"/>
  <c r="R16" i="12"/>
  <c r="S16" i="12"/>
  <c r="I28" i="12"/>
  <c r="R28" i="12" s="1"/>
  <c r="I26" i="12"/>
  <c r="S26" i="12" s="1"/>
  <c r="R24" i="12"/>
  <c r="S19" i="12"/>
  <c r="I30" i="12" l="1"/>
  <c r="I11" i="12" s="1"/>
  <c r="R19" i="12"/>
  <c r="S28" i="12"/>
  <c r="S24" i="12"/>
  <c r="R26" i="12"/>
  <c r="S17" i="12"/>
  <c r="R17" i="12"/>
  <c r="S18" i="12"/>
  <c r="R18" i="12"/>
  <c r="S21" i="12"/>
  <c r="R21" i="12"/>
  <c r="S22" i="12"/>
  <c r="R22" i="12"/>
  <c r="S23" i="12"/>
  <c r="R23" i="12"/>
  <c r="R30" i="12" l="1"/>
  <c r="S30" i="12"/>
  <c r="I11" i="10"/>
  <c r="M7" i="10" s="1"/>
  <c r="I10" i="10"/>
  <c r="M6" i="10" s="1"/>
  <c r="F4" i="10"/>
  <c r="F6" i="10" s="1"/>
</calcChain>
</file>

<file path=xl/sharedStrings.xml><?xml version="1.0" encoding="utf-8"?>
<sst xmlns="http://schemas.openxmlformats.org/spreadsheetml/2006/main" count="168" uniqueCount="150">
  <si>
    <t>Apprenticeship Training Plan for:</t>
  </si>
  <si>
    <t>Digital User Experience Professional</t>
  </si>
  <si>
    <t>https://www.instituteforapprenticeships.org/apprenticeship-standards/digital-user-experience-ux-professional-integrated-degree-v1-0</t>
  </si>
  <si>
    <t>https://www.instituteforapprenticeships.org/media/3698/st0470-digital-user-experience-ux-professional_l6_ap-f.pdf</t>
  </si>
  <si>
    <t>Level of Delivery and EPA</t>
  </si>
  <si>
    <t>Colour coding key for Mapping Modules to the KSBs</t>
  </si>
  <si>
    <t>Mandatory Components:</t>
  </si>
  <si>
    <t>BSc (Hons) Digital User Experience (UX)</t>
  </si>
  <si>
    <t>Strong Direct Relationship</t>
  </si>
  <si>
    <t>he course normally takes around four years (44 months) part-time to complete, this includes around 38 months on programme and up to 6 months for End Point Assessment.
This four year programme provides the framework for you to investigate, analyse and design the experiences people have with digital products and services, both current and emerging, in your place of work.
The programme makes extensive use of Sheffield Hallam University’s state-of-the-art digital resources to foster the practical and intellectual skills employees need to excel and provide leadership in tomorrow’s UX industry.</t>
  </si>
  <si>
    <t>Definite but lesser focus</t>
  </si>
  <si>
    <t>Relevant but more contextual learning</t>
  </si>
  <si>
    <t>Duration of practical programme (years)</t>
  </si>
  <si>
    <t>BESE Ops CHECK:</t>
  </si>
  <si>
    <t xml:space="preserve"> (excluding Gateway period and EPA, 6 months)</t>
  </si>
  <si>
    <t>Off the Job Training Generic Target</t>
  </si>
  <si>
    <t>Off The Job Training Programme Specific Target</t>
  </si>
  <si>
    <t>(to be included in the ILR and delivered)</t>
  </si>
  <si>
    <t>Knowledge</t>
  </si>
  <si>
    <t>Skills</t>
  </si>
  <si>
    <t>Behaviours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</si>
  <si>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</si>
  <si>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</si>
  <si>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</si>
  <si>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</si>
  <si>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</si>
  <si>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</si>
  <si>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</si>
  <si>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</si>
  <si>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</si>
  <si>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</si>
  <si>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</si>
  <si>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</si>
  <si>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</si>
  <si>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Online Project Development</t>
  </si>
  <si>
    <t>Studio Based Project Development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</si>
  <si>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</si>
  <si>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</si>
  <si>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</si>
  <si>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The full scope of the discipline of UX, including definitions, principles and ontologies, as well as the different perspectives, approaches or schools of thought and the theories that underpin them. Advanced methods and techniques to review, consolidate, extend and synthesise their knowledge and understanding, and to initiate and carry out projects.</t>
  </si>
  <si>
    <t>K2: Key schools of thought and specialist areas of practice, including Human Computer Interaction (HCI) and sociological, psychological and design approaches to UX, including User Centred Design (UCD), data-led design and experimental testing.</t>
  </si>
  <si>
    <t>K3: The essential concepts of digital product design, service design and User Interface (UI) design, and how these fundamental concepts can be applied to new and emerging forms of user interaction.</t>
  </si>
  <si>
    <t>K4: The broad and evolving digital landscape, including the interaction between online and offline, and the various channels that direct users to products and services (search engines, direct traffic, referrals etc.), including how to critically analyse and interpret analytics data.</t>
  </si>
  <si>
    <t>K5: The non-functional aspects of digital product/service development and improvement and the relationship they have with user experience (e.g. performance, cyber security, interoperability).</t>
  </si>
  <si>
    <t>K6: The changing role of digital in human experiences and the impact of technology in social, commercial, environmental and cultural contexts and how to operate within ambiguous and uncertain situations.</t>
  </si>
  <si>
    <t>K7: How to achieve an ethical balance when applying psychological and persuasive techniques (e.g. Scarcity, reciprocity and social proofing) to encourage users to carry out desired actions.</t>
  </si>
  <si>
    <t>K8: How UX principles adapt to accommodate different forms of interaction across multiple touchpoints (physical and/or digital), and to formulate and apply these principles in complex contexts.</t>
  </si>
  <si>
    <t>K9: How to initiate and deploy accurately established techniques of UX practices to new and emerging technologies and interfaces (e.g. conversational UI, wearable UI, multimodal UI, and augmented, virtual and mixed reality (AR, VR and MR) interfaces).</t>
  </si>
  <si>
    <t>K10: How UX practices and design recommendations can be effectively applied throughout development, improvement and continuous delivery life cycles using a range of methodologies, including iterative, agile and lean approaches.</t>
  </si>
  <si>
    <t>K11: How to solve problems through testing and evaluating solutions via analysis of test data and results from feasibility, acceptance and usability testing.</t>
  </si>
  <si>
    <t>K12: How to interpret organisational policies, standards and guidelines in relation to their impact on UX, and anticipate any potential conflicts between organisational and user needs.</t>
  </si>
  <si>
    <t>K13: The legal, ethical, professional and regulatory frameworks which affect digital products and services.</t>
  </si>
  <si>
    <t>K14: The benefits and constraints of creating inclusive user experiences, including how to critically analyse and evaluate designs against accessibility guidelines, policies and regulatory requirements.</t>
  </si>
  <si>
    <t>K15: Awareness and understanding of the core tools and technologies involved in digital product and service design and development, including a basic level of knowledge of the advantages of certain tools and technologies for specific applications and purposes.</t>
  </si>
  <si>
    <t>S1: Apply creative, analytical and critical thinking skills to the design, development and improvement of UX solutions and systematically analyse and apply structured problem-solving techniques to complex UX challenges.</t>
  </si>
  <si>
    <t>S2: Use design thinking and/or service design methods to determine the design and implementation of new value propositions, products and services, and improve existing ones.</t>
  </si>
  <si>
    <t>S3: Select, formulate and apply from a range of user research methods including those from the fields of Human Computer Interaction (HCI), sociology, psychology and ethnography, including qualitative and quantitative approaches.</t>
  </si>
  <si>
    <t>S4: Compose, construct and use multiple user research approaches to form an understanding of user populations, including surveys, field based research, contextual inquiry, user interviews, focus groups, stakeholder interviews/workshops, formative lab-based and direct user testing sessions (e.g. Acceptance and usability testing).</t>
  </si>
  <si>
    <t>S5: Critically analyse and evaluate assumptions and findings to understand user and stakeholder needs (including behaviours, emotions, beliefs and preferences), and define the solutions’ functional, non-functional, structural and content requirements.</t>
  </si>
  <si>
    <t>S6: Critically evaluate arguments, assumptions, abstract concepts and data (that may be incomplete), to make judgements, and to frame appropriate questions to achieve a solution - or identify a range of solutions - to a problem.</t>
  </si>
  <si>
    <t>S7: Analyse, interpret, synthesise and apply insights, to inform the development of personas, user journeys and system workflows, to ensure user and organisational needs are met.</t>
  </si>
  <si>
    <t>S8: Design, facilitate and evaluate experimental tests using tools such as A/B and multivariate testing to enable a data-led approach to the development and continual improvement of UX solutions.</t>
  </si>
  <si>
    <t>S9: Design, facilitate and evaluate requirements gathering, ideation and co-design activities, involving stakeholders and/or users.</t>
  </si>
  <si>
    <t>S10: Creatively explore and devise a range of design solutions, including the production of system and user flows, static wireframes and prototypes of varying degree of fidelity, from paper prototypes to interactive prototypes.</t>
  </si>
  <si>
    <t>S11: Adapt and evaluate design solutions according to the context of intended use, including responsive, mobile, online, offline, personal, public and enterprise, working with multidisciplinary project teams to assess the impact of implementing specific design recommendations.</t>
  </si>
  <si>
    <t>S12: Design and refine clear, logical information architectures for content and data.</t>
  </si>
  <si>
    <t>S13: Independently analyse test data, interpret results and evaluate the suitability of proposed solutions, considering current and future contexts of use, including in consultation with team members from other disciplines to ascertain a holistic view on the applicability of design recommendations.</t>
  </si>
  <si>
    <t>S14: Articulate and communicate complex information, concepts and ideas effectively and concisely, through written, visual and verbal means.</t>
  </si>
  <si>
    <t>S15: Communicate concepts in a manner appropriate to the audience, adapting communication techniques accordingly between user research participants, stakeholders or varying degrees of seniority and team members from a broad spectrum of specialist fields.</t>
  </si>
  <si>
    <t>S16: Manage expectations and present user research insight, proposed solutions and/or test findings to clients and stakeholders.</t>
  </si>
  <si>
    <t>S17: Use advanced cognitive skills to deal with competing interests within and outside the organisation,through well-reasoned arguments and excellent negotiation skills.</t>
  </si>
  <si>
    <t>S18: Work autonomously and interact effectively within wide, multidisciplinary teams, including designers, developers, engineers, analysts, project managers etc.</t>
  </si>
  <si>
    <t>S19: Identify the preferences, motivations, strengths and limitations of other people and apply these insights in order to work more effectively with and to motivate others.</t>
  </si>
  <si>
    <t>S20: Demonstrate competence in customer service, in active listening and in leading, influencing and persuading others.</t>
  </si>
  <si>
    <t>S21: Balance and trade-off competing quality, time and budget criteria, demonstrating understanding of business need, managing time effectively and being able to plan and complete UX activities to schedule.</t>
  </si>
  <si>
    <t>B1: Is passionate about creating effective, efficient, delightful and innovative solutions that enhance user experience through the appropriate balance of form and function.</t>
  </si>
  <si>
    <t>B2: Has a strong work ethic and commitment in order to meet the standards required.</t>
  </si>
  <si>
    <t>B3: Is reliable, objective and capable of independent and team working, and acts with integrity with respect to confidentiality, the protection of personal data and online safety.</t>
  </si>
  <si>
    <t>B4: Champions accessibility and diversity in order to create inclusive solutions.</t>
  </si>
  <si>
    <t>B5: Is driven to keep up to date with the latest UX trends, tools, techniques and practices to support the ongoing development of their own skills and knowledge and the sharing of that knowledge to develop the skills of others.</t>
  </si>
  <si>
    <t>B6: Exercises initiative and personal responsibility and has the ability to continuously develop professionally.</t>
  </si>
  <si>
    <t>B7: Undertakes independent decision-making in complex, unpredictable and changing circumstances.</t>
  </si>
  <si>
    <t>B8: Is comfortable and confident interacting with people from different backgrounds and demographics and in delivering excellent customer service.</t>
  </si>
  <si>
    <t>BEFORE</t>
  </si>
  <si>
    <t>DURING</t>
  </si>
  <si>
    <t>AFTER</t>
  </si>
  <si>
    <t>Level 4</t>
  </si>
  <si>
    <t>CORE VALUES (UX)</t>
  </si>
  <si>
    <t>Support the Skill Scan accuracy and the Apprentice's attempt at the Starting Point Exercise</t>
  </si>
  <si>
    <t>Support completion of the Starting Point Exercise in the first three weeks. 
Provide organisational principles and core values view beyond their immediate operational. Provide view of organisational structure and map of key stakeholders / clients / audiences / users.</t>
  </si>
  <si>
    <t xml:space="preserve">With WBL Coach review the Starting Point Exercise and develop initial KSB development targets. Support reflection in relation to core values exercises.
</t>
  </si>
  <si>
    <t>UX RESEARCH &amp;  METHODS</t>
  </si>
  <si>
    <t>Offer insight and access to core research methods and processes used in your organisations key activities.</t>
  </si>
  <si>
    <t>Facilitate access to information related to key research materials and methods being explored during module coursework.  Check with your apprentice what is most relevant and how you can support.</t>
  </si>
  <si>
    <t>Use the Apprenticeship Progress Review to develop further targets through activities focussed on  the use of research to develop projects.</t>
  </si>
  <si>
    <t xml:space="preserve">UX PRACTICE 1 </t>
  </si>
  <si>
    <t>Enable research in the organisation &amp; support identification of an appropriate work-based digital UX project in the context of the apprentices role and level.</t>
  </si>
  <si>
    <t xml:space="preserve">Provide space and support for your apprentice to develop insights into user requirements, so they can focus on adding value and critical analysis. Provide access to stakeholders who can help the Apprentice develop their an understanding of the organisation's metrics for success.  This will support preparation for the Apprentice's presentation in the module 
</t>
  </si>
  <si>
    <t>Help the Apprentice to reflect on their capability to articulate their learning and their ability to deploy the methods of assessment that will be repeated in EPA.</t>
  </si>
  <si>
    <t>PPD 1 (UX)</t>
  </si>
  <si>
    <t xml:space="preserve">Support the Skill Scan accuracy and the Apprentice's attempt at the Starting Point Exercise.
</t>
  </si>
  <si>
    <t>Help the Apprentice to complete a Skill Scan Review in the first three weeks of the Apprenticeship. Identify opportunities for experience on the UX Practice modules.</t>
  </si>
  <si>
    <t>Confirm opportunities for experience for L5 Sem 1 modules (Data Economies &amp; Bridging Digital &amp; Physical Experiences) Update the Apprentice's action plan during the Apprenticeship Progress Review.</t>
  </si>
  <si>
    <t>Level 5</t>
  </si>
  <si>
    <t>DATA ECONOMIES (UX)</t>
  </si>
  <si>
    <t>Provide access to data from a range of sources, to support innovative approaches to designing products and delivering services.</t>
  </si>
  <si>
    <t xml:space="preserve">Provide space and support for your apprentice to develop insights, through data and analytics, into user experiences, so they can focus on adding value and critical analysis. Provide the legal, ethical, professional and regulatory frameworks of your organisation. Provide access to stakeholders who can help the Apprentice develop their understanding of the organisation's KPI's. This will support preparation for the Apprentice's presentation in the module.
</t>
  </si>
  <si>
    <t xml:space="preserve">Use the next Apprenticeship Progress Review to support your Apprentice to reflect and synthesise their learning so they can apply knowledge and skills in the work place, working to new targets.
</t>
  </si>
  <si>
    <t>BRIDGING DIGITAL &amp; PHYSICAL EXPERIENCES (UX)</t>
  </si>
  <si>
    <t>Identify an 'experience gaps' project opportunity/brief, where a product or service crosses different devices and service providers, where users lose support.</t>
  </si>
  <si>
    <t xml:space="preserve">Support the apprentice in identifying key user touchpoints, the limits of the technology and environments. Provide access to apprentice to examine user preferences and behaviours. Support the prototyping of solutions that bridge experience gaps for your users.
</t>
  </si>
  <si>
    <t xml:space="preserve">UX PRACTICE 2 </t>
  </si>
  <si>
    <t>Enable research in the organisation &amp; support identification of an appropriate digital UX project in the context of the apprentices role within the organisation.</t>
  </si>
  <si>
    <t xml:space="preserve">Provide space and support for your apprentice to articulate digital product or service requirements including business &amp; technical. Give responsibility to apprentice to select and deliver UX activities within give timeframes and budgets, in order to meet business needs. Facilitate access to relevant technical teams to ensure the effective application of design recommendations.
</t>
  </si>
  <si>
    <t>PPD 2 (UX)</t>
  </si>
  <si>
    <t>Offer insight into decision making process within organisation, which feature economic factors. Allow access and review of the business models used.
Support the Apprentice to review their Skill Scan and evaluate progress</t>
  </si>
  <si>
    <t>Provide opportunities for delivering business critical change, for example shadowing senior staff and actively supporting their work.</t>
  </si>
  <si>
    <t xml:space="preserve">Help the Apprentice to use the next progress review to re-examine how they have been meeting their KSB's and opportunities to develop evidence for EPA. </t>
  </si>
  <si>
    <t>Level 6</t>
  </si>
  <si>
    <t>DIGITAL UX FUTURES</t>
  </si>
  <si>
    <t>Identify opportunities for the Apprentice to engage in fore sighting to develop an appreciation of what is ahead by looking at physical, social, cultural, political, technological, and economic trends and indicators of change.</t>
  </si>
  <si>
    <t xml:space="preserve">Provide space and support for your apprentice to identify opportunities for innovation through collaboration and evaluative research activities. Give Apprentice responsibility to lead on analysis, synthesis and interpretation of research findings to create insights and strategies to share with product teams for digital product / service development.
</t>
  </si>
  <si>
    <t>Help the Apprentice to reflect on their ability to articulate their learning and their skills to deploy the methods of assessment that will be repeated in the End Point Assessment</t>
  </si>
  <si>
    <t>PPD 3 (UX)</t>
  </si>
  <si>
    <t>Support the review of Skill Scan accuracy and gap analysis for KSBs.
Continue to review and explore business opportunities explore options for End Point Assessment projects.</t>
  </si>
  <si>
    <t xml:space="preserve">Support the Apprentice as they develop autonomy and responsibility. Facilitate additional experience for unmet KSBs. Support mapping &amp; evidencing of KSB's in e-portfolio. Use APRs to discuss the impact of final projects &amp; career progression.
</t>
  </si>
  <si>
    <t>Support progress into Gateway process and requirements, identifying evidence gaps and possible project experience required to bridge those gaps.</t>
  </si>
  <si>
    <t>UX PROJECTS</t>
  </si>
  <si>
    <t>Agree the format and structure of the Apprentice's UX Portfolio.</t>
  </si>
  <si>
    <t>Support the Apprentice in the preparation of their UX portfolio of projects ensuring the content evidences the knowledge, skills and behaviours required by the EPA. This portfolio will be used at the EPA in support of the professional discussion task.</t>
  </si>
  <si>
    <t>Support preparation of portfolio to meet Gateway requirements.</t>
  </si>
  <si>
    <t>UX EPA
(part of the module in learning, but excluding EPA Assessment activities)</t>
  </si>
  <si>
    <t xml:space="preserve">Support preparation for gateway. Identify and support a work-based project proposal that is S.M.A.R.T and strategically aligned to requirements of gateway and EPA.
</t>
  </si>
  <si>
    <t>Support the apprentice, as they deliver the EPA project. Support progress through Gateway process. Verify that the work submitted is that of the Apprentice. Confirm Apprentice is working at, or above, the level of the occupational standard. Support development of the work-based project report. Provide opportunities to practice professional discussion and presentation technique.</t>
  </si>
  <si>
    <t>Use APRs to provide support during EPA and consider career progression.</t>
  </si>
  <si>
    <t>Key for Integrated Apprenticeships:</t>
  </si>
  <si>
    <t>Gateway Module is shaded blue</t>
  </si>
  <si>
    <t>EPA Module is Shaded Red</t>
  </si>
  <si>
    <t>Apprenticeship Standard:</t>
  </si>
  <si>
    <t>Data:</t>
  </si>
  <si>
    <t>Total Off The Job Training at full delivery:</t>
  </si>
  <si>
    <t>RPL 
(No. hrs to reduce)</t>
  </si>
  <si>
    <t>Allowance for Recognised Prior Learning:</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</si>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</sst>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sz val="14"/>
      <color rgb="FFFF0000"/>
      <name val="Calibri"/>
      <family val="2"/>
      <scheme val="minor"/>
    </font>
    <font>
      <sz val="11"/>
      <color rgb="FF000000"/>
      <name val="Calibri"/>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00B050"/>
        <bgColor rgb="FF00B050"/>
      </patternFill>
    </fill>
    <fill>
      <patternFill patternType="solid">
        <fgColor rgb="FF92D050"/>
        <bgColor rgb="FF92D050"/>
      </patternFill>
    </fill>
    <fill>
      <patternFill patternType="solid">
        <fgColor rgb="FFFFC000"/>
        <bgColor rgb="FFFFC000"/>
      </patternFill>
    </fill>
    <fill>
      <patternFill patternType="solid">
        <fgColor rgb="FF203764"/>
        <bgColor indexed="64"/>
      </patternFill>
    </fill>
    <fill>
      <patternFill patternType="solid">
        <fgColor rgb="FFFFFFFF"/>
        <bgColor indexed="64"/>
      </patternFill>
    </fill>
  </fills>
  <borders count="5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style="dashed">
        <color indexed="64"/>
      </right>
      <top/>
      <bottom/>
      <diagonal/>
    </border>
    <border>
      <left style="dashed">
        <color auto="1"/>
      </left>
      <right style="dashed">
        <color auto="1"/>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s>
  <cellStyleXfs count="2">
    <xf numFmtId="0" fontId="0" fillId="0" borderId="0"/>
    <xf numFmtId="0" fontId="22"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0" fillId="8" borderId="19"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8" borderId="19" xfId="0" applyNumberFormat="1" applyFill="1" applyBorder="1" applyAlignment="1">
      <alignment vertical="center"/>
    </xf>
    <xf numFmtId="0" fontId="0" fillId="8" borderId="18" xfId="0" applyFill="1" applyBorder="1" applyAlignment="1">
      <alignment vertical="center" wrapText="1"/>
    </xf>
    <xf numFmtId="0" fontId="0" fillId="8" borderId="22" xfId="0" applyFill="1" applyBorder="1" applyAlignment="1">
      <alignment vertical="center" wrapText="1"/>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6" fillId="8" borderId="25" xfId="0" applyFont="1" applyFill="1" applyBorder="1"/>
    <xf numFmtId="0" fontId="2" fillId="2" borderId="24" xfId="0" applyFont="1" applyFill="1" applyBorder="1" applyAlignment="1">
      <alignment horizontal="center" textRotation="90" wrapText="1"/>
    </xf>
    <xf numFmtId="164" fontId="0" fillId="2" borderId="19" xfId="0" applyNumberFormat="1" applyFill="1" applyBorder="1" applyAlignment="1">
      <alignment horizontal="center" vertical="center"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2" fillId="2" borderId="24" xfId="0" applyFont="1" applyFill="1" applyBorder="1" applyAlignment="1">
      <alignment horizontal="center" textRotation="90"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right"/>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164" fontId="0" fillId="2" borderId="27" xfId="0" applyNumberFormat="1" applyFill="1" applyBorder="1" applyAlignment="1">
      <alignment horizontal="center" vertical="center" wrapText="1"/>
    </xf>
    <xf numFmtId="0" fontId="0" fillId="8" borderId="27" xfId="0" applyFill="1" applyBorder="1" applyAlignment="1">
      <alignment vertical="center"/>
    </xf>
    <xf numFmtId="0" fontId="6" fillId="8" borderId="28" xfId="0" applyFont="1" applyFill="1" applyBorder="1"/>
    <xf numFmtId="0" fontId="15" fillId="8" borderId="29"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6" xfId="0" applyFont="1" applyFill="1" applyBorder="1" applyAlignment="1">
      <alignment horizontal="center" vertical="center" wrapText="1"/>
    </xf>
    <xf numFmtId="0" fontId="15" fillId="8" borderId="1" xfId="0" applyFont="1" applyFill="1" applyBorder="1" applyAlignment="1">
      <alignment horizontal="center" vertical="center"/>
    </xf>
    <xf numFmtId="0" fontId="16" fillId="9" borderId="22" xfId="0" applyFont="1" applyFill="1" applyBorder="1" applyAlignment="1">
      <alignment horizontal="center" vertical="center" wrapText="1"/>
    </xf>
    <xf numFmtId="0" fontId="0" fillId="5" borderId="0" xfId="0" applyFill="1" applyAlignment="1">
      <alignment horizontal="left"/>
    </xf>
    <xf numFmtId="0" fontId="0" fillId="14" borderId="0" xfId="0" applyFill="1"/>
    <xf numFmtId="0" fontId="0" fillId="15" borderId="0" xfId="0" applyFill="1"/>
    <xf numFmtId="0" fontId="18" fillId="15"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16" borderId="38" xfId="0" applyFill="1" applyBorder="1" applyAlignment="1">
      <alignment horizontal="center" vertical="center" wrapTex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16" borderId="37" xfId="0" applyFill="1" applyBorder="1" applyAlignment="1">
      <alignment horizontal="left" vertical="center" wrapText="1" indent="1"/>
    </xf>
    <xf numFmtId="0" fontId="0" fillId="16" borderId="38" xfId="0" applyFill="1" applyBorder="1" applyAlignment="1">
      <alignment horizontal="left" vertical="center" wrapText="1" indent="1"/>
    </xf>
    <xf numFmtId="0" fontId="0" fillId="16" borderId="39" xfId="0" applyFill="1" applyBorder="1" applyAlignment="1">
      <alignment horizontal="left" vertical="center" wrapText="1" indent="1"/>
    </xf>
    <xf numFmtId="0" fontId="15" fillId="9" borderId="34" xfId="0" applyFont="1" applyFill="1" applyBorder="1" applyAlignment="1">
      <alignment horizontal="left" vertical="center" wrapText="1" indent="1"/>
    </xf>
    <xf numFmtId="0" fontId="15" fillId="9" borderId="37" xfId="0" applyFont="1" applyFill="1" applyBorder="1" applyAlignment="1">
      <alignment horizontal="left" vertical="center" wrapText="1" indent="1"/>
    </xf>
    <xf numFmtId="0" fontId="15" fillId="17" borderId="37" xfId="0" applyFont="1" applyFill="1" applyBorder="1" applyAlignment="1">
      <alignment horizontal="left" vertical="center" wrapText="1" indent="1"/>
    </xf>
    <xf numFmtId="0" fontId="15" fillId="11" borderId="40" xfId="0" applyFont="1" applyFill="1" applyBorder="1" applyAlignment="1">
      <alignment horizontal="left" vertical="center" wrapText="1" indent="1"/>
    </xf>
    <xf numFmtId="0" fontId="20" fillId="18" borderId="41"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 fillId="5" borderId="3" xfId="0" applyFont="1" applyFill="1" applyBorder="1"/>
    <xf numFmtId="0" fontId="6" fillId="5" borderId="4" xfId="0" applyFont="1" applyFill="1" applyBorder="1"/>
    <xf numFmtId="0" fontId="6" fillId="5" borderId="26" xfId="0" applyFont="1" applyFill="1" applyBorder="1"/>
    <xf numFmtId="0" fontId="4" fillId="0" borderId="44" xfId="0" applyFont="1" applyBorder="1" applyAlignment="1">
      <alignment horizontal="left" textRotation="90" wrapText="1"/>
    </xf>
    <xf numFmtId="0" fontId="0" fillId="5" borderId="4" xfId="0" applyFill="1" applyBorder="1"/>
    <xf numFmtId="0" fontId="0" fillId="5" borderId="26" xfId="0" applyFill="1" applyBorder="1"/>
    <xf numFmtId="0" fontId="6" fillId="8" borderId="45" xfId="0" applyFont="1" applyFill="1" applyBorder="1"/>
    <xf numFmtId="0" fontId="6" fillId="8" borderId="46" xfId="0" applyFont="1" applyFill="1" applyBorder="1"/>
    <xf numFmtId="0" fontId="23" fillId="21" borderId="24" xfId="0" applyFont="1" applyFill="1" applyBorder="1" applyAlignment="1">
      <alignment horizontal="center" vertical="center" wrapText="1"/>
    </xf>
    <xf numFmtId="0" fontId="23" fillId="20" borderId="24" xfId="0" applyFont="1" applyFill="1" applyBorder="1" applyAlignment="1">
      <alignment horizontal="center" vertical="center" wrapText="1"/>
    </xf>
    <xf numFmtId="0" fontId="23" fillId="19" borderId="24"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6" fillId="8" borderId="47" xfId="0" applyFont="1" applyFill="1" applyBorder="1"/>
    <xf numFmtId="0" fontId="6" fillId="8" borderId="48" xfId="0" applyFont="1" applyFill="1" applyBorder="1"/>
    <xf numFmtId="0" fontId="6" fillId="14" borderId="45" xfId="0" applyFont="1" applyFill="1" applyBorder="1"/>
    <xf numFmtId="0" fontId="6" fillId="14" borderId="46" xfId="0" applyFont="1" applyFill="1" applyBorder="1"/>
    <xf numFmtId="0" fontId="10" fillId="9" borderId="18" xfId="0" applyFont="1" applyFill="1" applyBorder="1" applyAlignment="1">
      <alignment horizontal="left" vertical="center" wrapText="1" indent="1"/>
    </xf>
    <xf numFmtId="0" fontId="0" fillId="8" borderId="18" xfId="0" applyFill="1" applyBorder="1" applyAlignment="1">
      <alignment horizontal="left" vertical="center" wrapText="1" indent="1"/>
    </xf>
    <xf numFmtId="0" fontId="9" fillId="11" borderId="20" xfId="0" applyFont="1" applyFill="1" applyBorder="1" applyAlignment="1">
      <alignment horizontal="left" vertical="center" wrapText="1" indent="1"/>
    </xf>
    <xf numFmtId="0" fontId="24" fillId="13" borderId="0" xfId="0" applyFont="1" applyFill="1"/>
    <xf numFmtId="0" fontId="24" fillId="13" borderId="0" xfId="0" applyFont="1" applyFill="1" applyAlignment="1">
      <alignment horizontal="right"/>
    </xf>
    <xf numFmtId="0" fontId="10" fillId="22" borderId="18" xfId="0" applyFont="1" applyFill="1" applyBorder="1" applyAlignment="1">
      <alignment horizontal="left" vertical="center" wrapText="1" indent="1"/>
    </xf>
    <xf numFmtId="0" fontId="9" fillId="9" borderId="18" xfId="0" applyFont="1" applyFill="1" applyBorder="1" applyAlignment="1">
      <alignment horizontal="left" vertical="center" wrapText="1" indent="1"/>
    </xf>
    <xf numFmtId="0" fontId="24" fillId="5" borderId="0" xfId="0" applyFont="1" applyFill="1" applyAlignment="1">
      <alignment horizontal="left"/>
    </xf>
    <xf numFmtId="0" fontId="2" fillId="23" borderId="0" xfId="0" applyFont="1" applyFill="1" applyAlignment="1">
      <alignment horizontal="right"/>
    </xf>
    <xf numFmtId="1" fontId="17" fillId="2" borderId="24" xfId="0" applyNumberFormat="1" applyFont="1" applyFill="1" applyBorder="1" applyAlignment="1">
      <alignment horizontal="center" vertical="center"/>
    </xf>
    <xf numFmtId="1" fontId="0" fillId="2" borderId="19" xfId="0" applyNumberFormat="1" applyFill="1" applyBorder="1" applyAlignment="1">
      <alignment horizontal="center" vertical="center"/>
    </xf>
    <xf numFmtId="1" fontId="0" fillId="2" borderId="19" xfId="0" applyNumberFormat="1" applyFill="1" applyBorder="1" applyAlignment="1">
      <alignment horizontal="center" vertical="center" wrapText="1"/>
    </xf>
    <xf numFmtId="1" fontId="0" fillId="2" borderId="27" xfId="0" applyNumberFormat="1" applyFill="1" applyBorder="1" applyAlignment="1">
      <alignment horizontal="center" vertical="center" wrapText="1"/>
    </xf>
    <xf numFmtId="1" fontId="0" fillId="8" borderId="19" xfId="0" applyNumberFormat="1" applyFill="1" applyBorder="1" applyAlignment="1">
      <alignment vertical="center"/>
    </xf>
    <xf numFmtId="1" fontId="0" fillId="8" borderId="27" xfId="0" applyNumberFormat="1" applyFill="1" applyBorder="1" applyAlignment="1">
      <alignment vertical="center"/>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xf numFmtId="1" fontId="0" fillId="5" borderId="0" xfId="0" applyNumberFormat="1" applyFill="1" applyAlignment="1">
      <alignment horizontal="left" vertical="center" wrapText="1"/>
    </xf>
    <xf numFmtId="1" fontId="3" fillId="5" borderId="24" xfId="0" applyNumberFormat="1" applyFont="1" applyFill="1" applyBorder="1" applyAlignment="1">
      <alignment horizontal="right"/>
    </xf>
    <xf numFmtId="1" fontId="3" fillId="5" borderId="24" xfId="0" applyNumberFormat="1" applyFont="1" applyFill="1" applyBorder="1" applyAlignment="1">
      <alignment horizontal="right" vertical="center"/>
    </xf>
    <xf numFmtId="1" fontId="2" fillId="5" borderId="0" xfId="0" applyNumberFormat="1" applyFont="1" applyFill="1" applyAlignment="1">
      <alignment horizontal="right"/>
    </xf>
    <xf numFmtId="0" fontId="0" fillId="23" borderId="0" xfId="0" applyFill="1"/>
    <xf numFmtId="0" fontId="19" fillId="23" borderId="0" xfId="0" applyFont="1" applyFill="1" applyAlignment="1">
      <alignment vertical="center"/>
    </xf>
    <xf numFmtId="0" fontId="0" fillId="23" borderId="0" xfId="0" applyFill="1" applyAlignment="1">
      <alignment vertical="center"/>
    </xf>
    <xf numFmtId="0" fontId="15" fillId="8" borderId="29" xfId="0" applyFont="1" applyFill="1" applyBorder="1" applyAlignment="1">
      <alignment horizontal="left" vertical="center" wrapText="1"/>
    </xf>
    <xf numFmtId="0" fontId="15" fillId="8" borderId="6" xfId="0" applyFont="1" applyFill="1" applyBorder="1" applyAlignment="1">
      <alignment horizontal="left" vertical="center"/>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0" fillId="3" borderId="33" xfId="0" applyFill="1" applyBorder="1" applyAlignment="1">
      <alignment horizontal="left" vertical="center" wrapText="1"/>
    </xf>
    <xf numFmtId="0" fontId="23" fillId="3" borderId="53" xfId="0" applyFont="1" applyFill="1" applyBorder="1" applyAlignment="1">
      <alignment horizontal="left" vertical="center" wrapText="1"/>
    </xf>
    <xf numFmtId="0" fontId="25" fillId="3" borderId="33" xfId="0" applyFont="1" applyFill="1" applyBorder="1" applyAlignment="1">
      <alignment horizontal="left" vertical="center" wrapText="1"/>
    </xf>
    <xf numFmtId="0" fontId="25" fillId="3" borderId="53"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0" fillId="3" borderId="51" xfId="0" applyFill="1" applyBorder="1" applyAlignment="1">
      <alignment horizontal="left" vertical="center" wrapText="1"/>
    </xf>
    <xf numFmtId="0" fontId="0" fillId="3" borderId="52" xfId="0" applyFill="1" applyBorder="1" applyAlignment="1">
      <alignment horizontal="left" vertical="center" wrapText="1"/>
    </xf>
    <xf numFmtId="0" fontId="0" fillId="3" borderId="49" xfId="0"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2" xfId="0" applyFont="1" applyFill="1" applyBorder="1" applyAlignment="1">
      <alignment horizontal="left" vertical="center" wrapText="1"/>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6" xfId="0" applyFill="1" applyBorder="1" applyAlignment="1">
      <alignment horizontal="left" wrapText="1" inden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12" borderId="0" xfId="0" applyFont="1" applyFill="1" applyAlignment="1">
      <alignment horizontal="left" vertical="center" wrapText="1" indent="1"/>
    </xf>
    <xf numFmtId="0" fontId="22" fillId="5" borderId="0" xfId="1" applyFill="1" applyAlignment="1">
      <alignment horizontal="left"/>
    </xf>
    <xf numFmtId="0" fontId="2" fillId="5" borderId="0" xfId="0" applyFont="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23" borderId="0" xfId="0" applyFont="1" applyFill="1" applyAlignment="1">
      <alignment horizontal="left"/>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19" fillId="5" borderId="0" xfId="0" applyFont="1" applyFill="1" applyAlignment="1">
      <alignment horizontal="center" vertical="center"/>
    </xf>
    <xf numFmtId="0" fontId="3" fillId="23"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On-line taught session (1 hour delivery)</c:v>
                </c:pt>
                <c:pt idx="1">
                  <c:v>1:1 Supervision</c:v>
                </c:pt>
                <c:pt idx="2">
                  <c:v>Online Project Development</c:v>
                </c:pt>
                <c:pt idx="3">
                  <c:v>Studio Based Project Development</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80</c:v>
                </c:pt>
                <c:pt idx="1">
                  <c:v>192</c:v>
                </c:pt>
                <c:pt idx="2">
                  <c:v>192</c:v>
                </c:pt>
                <c:pt idx="3">
                  <c:v>192</c:v>
                </c:pt>
                <c:pt idx="4">
                  <c:v>188.55555555555549</c:v>
                </c:pt>
                <c:pt idx="5">
                  <c:v>188.55555555555549</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3698/st0470-digital-user-experience-ux-professional_l6_ap-f.pdf" TargetMode="External"/><Relationship Id="rId1" Type="http://schemas.openxmlformats.org/officeDocument/2006/relationships/hyperlink" Target="https://www.instituteforapprenticeships.org/apprenticeship-standards/digital-user-experience-ux-professional-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Q55"/>
  <sheetViews>
    <sheetView tabSelected="1" zoomScale="63" zoomScaleNormal="63" workbookViewId="0">
      <selection activeCell="I10" sqref="I10"/>
    </sheetView>
  </sheetViews>
  <sheetFormatPr defaultColWidth="8.85546875" defaultRowHeight="15"/>
  <cols>
    <col min="2" max="2" width="4.85546875" customWidth="1"/>
    <col min="3" max="3" width="48.42578125" customWidth="1"/>
    <col min="4" max="4" width="11.42578125" customWidth="1"/>
    <col min="5" max="5" width="13.42578125" customWidth="1"/>
    <col min="6" max="6" width="13.85546875" customWidth="1"/>
    <col min="7" max="7" width="15" customWidth="1"/>
    <col min="8" max="8" width="11.42578125" customWidth="1"/>
    <col min="9" max="9" width="10.85546875" customWidth="1"/>
    <col min="10" max="19" width="7.42578125" customWidth="1"/>
    <col min="20" max="22" width="30.140625" customWidth="1"/>
    <col min="23" max="23" width="13.140625" style="2" bestFit="1" customWidth="1"/>
    <col min="24" max="24" width="9.85546875" style="2" bestFit="1" customWidth="1"/>
    <col min="25" max="26" width="7.42578125" style="2" customWidth="1"/>
    <col min="27" max="30" width="7.85546875" style="2" bestFit="1" customWidth="1"/>
    <col min="31" max="31" width="9.85546875" style="2" bestFit="1" customWidth="1"/>
    <col min="32" max="32" width="7.85546875" style="2" bestFit="1" customWidth="1"/>
    <col min="33" max="33" width="5.42578125" style="2" bestFit="1" customWidth="1"/>
    <col min="34" max="34" width="7.85546875" style="2" bestFit="1" customWidth="1"/>
    <col min="35" max="35" width="5.42578125" style="2" bestFit="1" customWidth="1"/>
    <col min="36" max="36" width="7.85546875" style="2" bestFit="1" customWidth="1"/>
    <col min="37" max="37" width="10.140625" style="2" bestFit="1" customWidth="1"/>
    <col min="38" max="40" width="7.85546875" style="2" bestFit="1" customWidth="1"/>
    <col min="41" max="41" width="12" style="2" bestFit="1" customWidth="1"/>
    <col min="42" max="42" width="9.85546875" style="2" bestFit="1" customWidth="1"/>
    <col min="43" max="45" width="7.85546875" style="2" bestFit="1" customWidth="1"/>
    <col min="46" max="46" width="5.42578125" style="2" bestFit="1" customWidth="1"/>
    <col min="47" max="47" width="7.85546875" style="2" bestFit="1" customWidth="1"/>
    <col min="48" max="48" width="10.140625" style="2" bestFit="1" customWidth="1"/>
    <col min="49" max="49" width="5.28515625" style="2" bestFit="1" customWidth="1"/>
    <col min="50" max="50" width="10.140625" style="2" bestFit="1" customWidth="1"/>
    <col min="51" max="51" width="5.42578125" style="2" bestFit="1" customWidth="1"/>
    <col min="52" max="52" width="10.140625" style="2" bestFit="1" customWidth="1"/>
    <col min="53" max="53" width="5.42578125" style="2" bestFit="1" customWidth="1"/>
    <col min="54" max="56" width="7.42578125" style="2" bestFit="1" customWidth="1"/>
    <col min="57" max="57" width="5.42578125" style="2" bestFit="1" customWidth="1"/>
    <col min="58" max="58" width="7.85546875" style="2" bestFit="1" customWidth="1"/>
    <col min="59" max="64" width="7.42578125" style="2" customWidth="1"/>
  </cols>
  <sheetData>
    <row r="1" spans="1:69" ht="15.95" customHeight="1">
      <c r="A1" s="3"/>
      <c r="B1" s="3"/>
      <c r="C1" s="3"/>
      <c r="D1" s="3"/>
      <c r="E1" s="3"/>
      <c r="F1" s="3"/>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3"/>
      <c r="BN1" s="3"/>
      <c r="BO1" s="3"/>
      <c r="BP1" s="3"/>
      <c r="BQ1" s="3"/>
    </row>
    <row r="2" spans="1:69" s="1" customFormat="1" ht="25.5" customHeight="1">
      <c r="A2" s="5"/>
      <c r="B2" s="5"/>
      <c r="C2" s="10" t="s">
        <v>0</v>
      </c>
      <c r="D2" s="10" t="s">
        <v>1</v>
      </c>
      <c r="E2" s="10"/>
      <c r="F2" s="10"/>
      <c r="G2" s="10"/>
      <c r="H2" s="10"/>
      <c r="I2" s="135" t="s">
        <v>2</v>
      </c>
      <c r="J2" s="136"/>
      <c r="K2" s="136"/>
      <c r="L2" s="136"/>
      <c r="M2" s="136"/>
      <c r="N2" s="136"/>
      <c r="O2" s="136"/>
      <c r="P2" s="136"/>
      <c r="Q2" s="136"/>
      <c r="R2" s="136"/>
      <c r="S2" s="136"/>
      <c r="T2" s="136"/>
      <c r="U2" s="136"/>
      <c r="V2" s="136"/>
      <c r="W2" s="136"/>
      <c r="X2" s="136"/>
      <c r="Y2" s="136"/>
      <c r="Z2" s="136"/>
      <c r="AA2" s="136"/>
      <c r="AB2" s="136"/>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row>
    <row r="3" spans="1:69" s="1" customFormat="1" ht="25.5" customHeight="1">
      <c r="A3" s="5"/>
      <c r="B3" s="5"/>
      <c r="C3" s="11"/>
      <c r="D3" s="11"/>
      <c r="E3" s="11"/>
      <c r="F3" s="11"/>
      <c r="G3" s="11"/>
      <c r="H3" s="11"/>
      <c r="I3" s="135" t="s">
        <v>3</v>
      </c>
      <c r="J3" s="136"/>
      <c r="K3" s="136"/>
      <c r="L3" s="136"/>
      <c r="M3" s="136"/>
      <c r="N3" s="136"/>
      <c r="O3" s="136"/>
      <c r="P3" s="136"/>
      <c r="Q3" s="136"/>
      <c r="R3" s="136"/>
      <c r="S3" s="136"/>
      <c r="T3" s="136"/>
      <c r="U3" s="136"/>
      <c r="V3" s="136"/>
      <c r="W3" s="136"/>
      <c r="X3" s="136"/>
      <c r="Y3" s="136"/>
      <c r="Z3" s="136"/>
      <c r="AA3" s="136"/>
      <c r="AB3" s="136"/>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1:69" s="1" customFormat="1" ht="25.5" customHeight="1">
      <c r="A4" s="5"/>
      <c r="B4" s="5"/>
      <c r="C4" s="10" t="s">
        <v>4</v>
      </c>
      <c r="D4" s="11"/>
      <c r="E4" s="11"/>
      <c r="F4" s="11"/>
      <c r="G4" s="11"/>
      <c r="H4" s="11"/>
      <c r="I4" s="12">
        <v>6</v>
      </c>
      <c r="J4" s="12"/>
      <c r="K4" s="12"/>
      <c r="L4" s="12"/>
      <c r="M4" s="12"/>
      <c r="N4" s="12"/>
      <c r="O4" s="12"/>
      <c r="P4" s="12"/>
      <c r="Q4" s="12"/>
      <c r="R4" s="12"/>
      <c r="S4" s="12"/>
      <c r="T4" s="12"/>
      <c r="U4" s="12"/>
      <c r="V4" s="12"/>
      <c r="W4" s="12"/>
      <c r="X4" s="12"/>
      <c r="Y4" s="12"/>
      <c r="Z4" s="12"/>
      <c r="AA4" s="12"/>
      <c r="AB4" s="12"/>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row>
    <row r="5" spans="1:69" ht="25.5" customHeight="1">
      <c r="A5" s="3"/>
      <c r="B5" s="3"/>
      <c r="C5" s="11"/>
      <c r="D5" s="11"/>
      <c r="E5" s="11"/>
      <c r="F5" s="11"/>
      <c r="G5" s="11"/>
      <c r="H5" s="11"/>
      <c r="I5" s="12"/>
      <c r="J5" s="12"/>
      <c r="K5" s="12"/>
      <c r="L5" s="12"/>
      <c r="M5" s="12"/>
      <c r="N5" s="12"/>
      <c r="O5" s="12"/>
      <c r="P5" s="12"/>
      <c r="Q5" s="12"/>
      <c r="R5" s="12"/>
      <c r="S5" s="12"/>
      <c r="T5" s="12"/>
      <c r="U5" s="12"/>
      <c r="V5" s="12"/>
      <c r="W5" s="12"/>
      <c r="X5" s="12"/>
      <c r="Y5" s="12"/>
      <c r="Z5" s="12"/>
      <c r="AA5" s="12"/>
      <c r="AB5" s="12"/>
      <c r="AC5" s="4"/>
      <c r="AD5" s="137" t="s">
        <v>5</v>
      </c>
      <c r="AE5" s="138"/>
      <c r="AF5" s="138"/>
      <c r="AG5" s="138"/>
      <c r="AH5" s="138"/>
      <c r="AI5" s="138"/>
      <c r="AJ5" s="138"/>
      <c r="AK5" s="138"/>
      <c r="AL5" s="138"/>
      <c r="AM5" s="139"/>
      <c r="AN5" s="4"/>
      <c r="AO5" s="4"/>
      <c r="AP5" s="4"/>
      <c r="AQ5" s="4"/>
      <c r="AR5" s="4"/>
      <c r="AS5" s="4"/>
      <c r="AT5" s="4"/>
      <c r="AU5" s="4"/>
      <c r="AV5" s="4"/>
      <c r="AW5" s="4"/>
      <c r="AX5" s="4"/>
      <c r="AY5" s="4"/>
      <c r="AZ5" s="4"/>
      <c r="BA5" s="4"/>
      <c r="BB5" s="4"/>
      <c r="BC5" s="4"/>
      <c r="BD5" s="4"/>
      <c r="BE5" s="4"/>
      <c r="BF5" s="4"/>
      <c r="BG5" s="4"/>
      <c r="BH5" s="4"/>
      <c r="BI5" s="4"/>
      <c r="BJ5" s="4"/>
      <c r="BK5" s="4"/>
      <c r="BL5" s="4"/>
      <c r="BM5" s="3"/>
      <c r="BN5" s="3"/>
      <c r="BO5" s="3"/>
      <c r="BP5" s="3"/>
      <c r="BQ5" s="3"/>
    </row>
    <row r="6" spans="1:69" ht="25.5" customHeight="1">
      <c r="A6" s="3"/>
      <c r="B6" s="3"/>
      <c r="C6" s="10" t="s">
        <v>6</v>
      </c>
      <c r="D6" s="10"/>
      <c r="E6" s="10"/>
      <c r="F6" s="10"/>
      <c r="G6" s="10"/>
      <c r="H6" s="10"/>
      <c r="I6" s="140" t="s">
        <v>7</v>
      </c>
      <c r="J6" s="140"/>
      <c r="K6" s="140"/>
      <c r="L6" s="140"/>
      <c r="M6" s="140"/>
      <c r="N6" s="140"/>
      <c r="O6" s="140"/>
      <c r="P6" s="140"/>
      <c r="Q6" s="140"/>
      <c r="R6" s="140"/>
      <c r="S6" s="140"/>
      <c r="T6" s="140"/>
      <c r="U6" s="140"/>
      <c r="V6" s="140"/>
      <c r="W6" s="140"/>
      <c r="X6" s="140"/>
      <c r="Y6" s="140"/>
      <c r="Z6" s="140"/>
      <c r="AA6" s="140"/>
      <c r="AB6" s="140"/>
      <c r="AC6" s="4"/>
      <c r="AD6" s="141" t="s">
        <v>8</v>
      </c>
      <c r="AE6" s="142"/>
      <c r="AF6" s="142"/>
      <c r="AG6" s="142"/>
      <c r="AH6" s="142"/>
      <c r="AI6" s="142"/>
      <c r="AJ6" s="142"/>
      <c r="AK6" s="142"/>
      <c r="AL6" s="142"/>
      <c r="AM6" s="143"/>
      <c r="AN6" s="4"/>
      <c r="AO6" s="4"/>
      <c r="AP6" s="4"/>
      <c r="AQ6" s="4"/>
      <c r="AR6" s="4"/>
      <c r="AS6" s="4"/>
      <c r="AT6" s="4"/>
      <c r="AU6" s="4"/>
      <c r="AV6" s="4"/>
      <c r="AW6" s="4"/>
      <c r="AX6" s="4"/>
      <c r="AY6" s="4"/>
      <c r="AZ6" s="4"/>
      <c r="BA6" s="4"/>
      <c r="BB6" s="4"/>
      <c r="BC6" s="4"/>
      <c r="BD6" s="4"/>
      <c r="BE6" s="4"/>
      <c r="BF6" s="4"/>
      <c r="BG6" s="4"/>
      <c r="BH6" s="4"/>
      <c r="BI6" s="4"/>
      <c r="BJ6" s="4"/>
      <c r="BK6" s="4"/>
      <c r="BL6" s="4"/>
      <c r="BM6" s="3"/>
      <c r="BN6" s="3"/>
      <c r="BO6" s="3"/>
      <c r="BP6" s="3"/>
      <c r="BQ6" s="3"/>
    </row>
    <row r="7" spans="1:69" ht="25.5" customHeight="1">
      <c r="A7" s="3"/>
      <c r="B7" s="3"/>
      <c r="C7" s="11"/>
      <c r="D7" s="11"/>
      <c r="E7" s="11"/>
      <c r="F7" s="11"/>
      <c r="G7" s="11"/>
      <c r="H7" s="11"/>
      <c r="I7" s="11"/>
      <c r="J7" s="11"/>
      <c r="K7" s="11"/>
      <c r="L7" s="11"/>
      <c r="M7" s="11"/>
      <c r="N7" s="11"/>
      <c r="O7" s="11"/>
      <c r="P7" s="11"/>
      <c r="Q7" s="11"/>
      <c r="R7" s="134" t="s">
        <v>9</v>
      </c>
      <c r="S7" s="134"/>
      <c r="T7" s="134"/>
      <c r="U7" s="134"/>
      <c r="V7" s="134"/>
      <c r="W7" s="11"/>
      <c r="X7" s="11"/>
      <c r="Y7" s="11"/>
      <c r="Z7" s="11"/>
      <c r="AA7" s="11"/>
      <c r="AB7" s="11"/>
      <c r="AC7" s="4"/>
      <c r="AD7" s="125" t="s">
        <v>10</v>
      </c>
      <c r="AE7" s="126"/>
      <c r="AF7" s="126"/>
      <c r="AG7" s="126"/>
      <c r="AH7" s="126"/>
      <c r="AI7" s="126"/>
      <c r="AJ7" s="126"/>
      <c r="AK7" s="126"/>
      <c r="AL7" s="126"/>
      <c r="AM7" s="127"/>
      <c r="AN7" s="4"/>
      <c r="AO7" s="4"/>
      <c r="AP7" s="4"/>
      <c r="AQ7" s="4"/>
      <c r="AR7" s="4"/>
      <c r="AS7" s="4"/>
      <c r="AT7" s="4"/>
      <c r="AU7" s="4"/>
      <c r="AV7" s="4"/>
      <c r="AW7" s="4"/>
      <c r="AX7" s="4"/>
      <c r="AY7" s="4"/>
      <c r="AZ7" s="4"/>
      <c r="BA7" s="4"/>
      <c r="BB7" s="4"/>
      <c r="BC7" s="4"/>
      <c r="BD7" s="4"/>
      <c r="BE7" s="4"/>
      <c r="BF7" s="4"/>
      <c r="BG7" s="4"/>
      <c r="BH7" s="4"/>
      <c r="BI7" s="4"/>
      <c r="BJ7" s="4"/>
      <c r="BK7" s="4"/>
      <c r="BL7" s="4"/>
      <c r="BM7" s="3"/>
      <c r="BN7" s="3"/>
      <c r="BO7" s="3"/>
      <c r="BP7" s="3"/>
      <c r="BQ7" s="3"/>
    </row>
    <row r="8" spans="1:69" ht="25.5" customHeight="1">
      <c r="A8" s="3"/>
      <c r="B8" s="3"/>
      <c r="C8" s="11"/>
      <c r="D8" s="11"/>
      <c r="E8" s="11"/>
      <c r="F8" s="11"/>
      <c r="G8" s="11"/>
      <c r="H8" s="11"/>
      <c r="I8" s="12"/>
      <c r="J8" s="12"/>
      <c r="K8" s="12"/>
      <c r="L8" s="12"/>
      <c r="M8" s="12"/>
      <c r="N8" s="12"/>
      <c r="O8" s="12"/>
      <c r="P8" s="12"/>
      <c r="Q8" s="12"/>
      <c r="R8" s="134"/>
      <c r="S8" s="134"/>
      <c r="T8" s="134"/>
      <c r="U8" s="134"/>
      <c r="V8" s="134"/>
      <c r="W8" s="12"/>
      <c r="X8" s="12"/>
      <c r="Y8" s="12"/>
      <c r="Z8" s="12"/>
      <c r="AA8" s="12"/>
      <c r="AB8" s="12"/>
      <c r="AC8" s="4"/>
      <c r="AD8" s="131" t="s">
        <v>11</v>
      </c>
      <c r="AE8" s="132"/>
      <c r="AF8" s="132"/>
      <c r="AG8" s="132"/>
      <c r="AH8" s="132"/>
      <c r="AI8" s="132"/>
      <c r="AJ8" s="132"/>
      <c r="AK8" s="132"/>
      <c r="AL8" s="132"/>
      <c r="AM8" s="133"/>
      <c r="AN8" s="4"/>
      <c r="AO8" s="4"/>
      <c r="AP8" s="4"/>
      <c r="AQ8" s="4"/>
      <c r="AR8" s="4"/>
      <c r="AS8" s="4"/>
      <c r="AT8" s="4"/>
      <c r="AU8" s="4"/>
      <c r="AV8" s="4"/>
      <c r="AW8" s="4"/>
      <c r="AX8" s="4"/>
      <c r="AY8" s="4"/>
      <c r="AZ8" s="4"/>
      <c r="BA8" s="4"/>
      <c r="BB8" s="4"/>
      <c r="BC8" s="4"/>
      <c r="BD8" s="4"/>
      <c r="BE8" s="4"/>
      <c r="BF8" s="4"/>
      <c r="BG8" s="4"/>
      <c r="BH8" s="4"/>
      <c r="BI8" s="4"/>
      <c r="BJ8" s="4"/>
      <c r="BK8" s="4"/>
      <c r="BL8" s="4"/>
      <c r="BM8" s="3"/>
      <c r="BN8" s="3"/>
      <c r="BO8" s="3"/>
      <c r="BP8" s="3"/>
      <c r="BQ8" s="3"/>
    </row>
    <row r="9" spans="1:69" ht="25.5" customHeight="1">
      <c r="A9" s="3"/>
      <c r="B9" s="3"/>
      <c r="C9" s="11" t="s">
        <v>12</v>
      </c>
      <c r="D9" s="11"/>
      <c r="E9" s="11"/>
      <c r="F9" s="11"/>
      <c r="G9" s="86"/>
      <c r="H9" s="87" t="s">
        <v>13</v>
      </c>
      <c r="I9" s="91">
        <v>38</v>
      </c>
      <c r="J9" s="34" t="s">
        <v>14</v>
      </c>
      <c r="K9" s="12"/>
      <c r="L9" s="12"/>
      <c r="M9" s="12"/>
      <c r="N9" s="12"/>
      <c r="O9" s="12"/>
      <c r="P9" s="90"/>
      <c r="Q9" s="90"/>
      <c r="R9" s="134"/>
      <c r="S9" s="134"/>
      <c r="T9" s="134"/>
      <c r="U9" s="134"/>
      <c r="V9" s="134"/>
      <c r="W9" s="12"/>
      <c r="X9" s="12"/>
      <c r="Y9" s="12"/>
      <c r="Z9" s="12"/>
      <c r="AA9" s="12"/>
      <c r="AB9" s="12"/>
      <c r="AC9" s="12"/>
      <c r="AD9" s="12"/>
      <c r="AE9" s="12"/>
      <c r="AF9" s="12"/>
      <c r="AG9" s="12"/>
      <c r="AH9" s="12"/>
      <c r="AI9" s="12"/>
      <c r="AJ9" s="12"/>
      <c r="AK9" s="12"/>
      <c r="AL9" s="12"/>
      <c r="AM9" s="12"/>
      <c r="AN9" s="12"/>
      <c r="AO9" s="12"/>
      <c r="AP9" s="12"/>
      <c r="AQ9" s="4"/>
      <c r="AR9" s="4"/>
      <c r="AS9" s="4"/>
      <c r="AT9" s="4"/>
      <c r="AU9" s="4"/>
      <c r="AV9" s="4"/>
      <c r="AW9" s="4"/>
      <c r="AX9" s="4"/>
      <c r="AY9" s="4"/>
      <c r="AZ9" s="4"/>
      <c r="BA9" s="4"/>
      <c r="BB9" s="4"/>
      <c r="BC9" s="4"/>
      <c r="BD9" s="4"/>
      <c r="BE9" s="4"/>
      <c r="BF9" s="4"/>
      <c r="BG9" s="4"/>
      <c r="BH9" s="4"/>
      <c r="BI9" s="4"/>
      <c r="BJ9" s="4"/>
      <c r="BK9" s="4"/>
      <c r="BL9" s="4"/>
      <c r="BM9" s="3"/>
      <c r="BN9" s="3"/>
      <c r="BO9" s="3"/>
      <c r="BP9" s="3"/>
      <c r="BQ9" s="3"/>
    </row>
    <row r="10" spans="1:69" ht="25.5" customHeight="1">
      <c r="A10" s="3"/>
      <c r="B10" s="3"/>
      <c r="C10" s="11" t="s">
        <v>15</v>
      </c>
      <c r="D10" s="11"/>
      <c r="E10" s="11"/>
      <c r="F10" s="11"/>
      <c r="G10" s="11"/>
      <c r="H10" s="11"/>
      <c r="I10" s="33">
        <f>46.4*6*I9/12</f>
        <v>881.59999999999991</v>
      </c>
      <c r="J10" s="11"/>
      <c r="K10" s="28"/>
      <c r="L10" s="28"/>
      <c r="M10" s="28"/>
      <c r="N10" s="28"/>
      <c r="O10" s="28"/>
      <c r="P10" s="28"/>
      <c r="Q10" s="28"/>
      <c r="R10" s="134"/>
      <c r="S10" s="134"/>
      <c r="T10" s="134"/>
      <c r="U10" s="134"/>
      <c r="V10" s="134"/>
      <c r="W10" s="28"/>
      <c r="X10" s="28"/>
      <c r="Y10" s="28"/>
      <c r="Z10" s="28"/>
      <c r="AA10" s="28"/>
      <c r="AB10" s="28"/>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3"/>
      <c r="BN10" s="3"/>
      <c r="BO10" s="3"/>
      <c r="BP10" s="3"/>
      <c r="BQ10" s="3"/>
    </row>
    <row r="11" spans="1:69" ht="25.5" customHeight="1">
      <c r="A11" s="3"/>
      <c r="B11" s="3"/>
      <c r="C11" s="11" t="s">
        <v>16</v>
      </c>
      <c r="D11" s="11"/>
      <c r="E11" s="11"/>
      <c r="F11" s="11"/>
      <c r="G11" s="11"/>
      <c r="H11" s="11"/>
      <c r="I11" s="104">
        <f>I30</f>
        <v>887.11111111111109</v>
      </c>
      <c r="J11" s="34" t="s">
        <v>17</v>
      </c>
      <c r="K11" s="28"/>
      <c r="L11" s="28"/>
      <c r="M11" s="28"/>
      <c r="N11" s="28"/>
      <c r="O11" s="28"/>
      <c r="P11" s="28"/>
      <c r="Q11" s="28"/>
      <c r="R11" s="134"/>
      <c r="S11" s="134"/>
      <c r="T11" s="134"/>
      <c r="U11" s="134"/>
      <c r="V11" s="134"/>
      <c r="W11" s="28"/>
      <c r="X11" s="28"/>
      <c r="Y11" s="28"/>
      <c r="Z11" s="28"/>
      <c r="AA11" s="28"/>
      <c r="AB11" s="28"/>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3"/>
      <c r="BN11" s="3"/>
      <c r="BO11" s="3"/>
      <c r="BP11" s="3"/>
      <c r="BQ11" s="3"/>
    </row>
    <row r="12" spans="1:69" ht="21" customHeight="1">
      <c r="A12" s="3"/>
      <c r="B12" s="3"/>
      <c r="C12" s="3"/>
      <c r="D12" s="3"/>
      <c r="E12" s="3"/>
      <c r="F12" s="3"/>
      <c r="G12" s="3"/>
      <c r="H12" s="3"/>
      <c r="I12" s="3"/>
      <c r="J12" s="3"/>
      <c r="K12" s="3"/>
      <c r="L12" s="3"/>
      <c r="M12" s="3"/>
      <c r="N12" s="3"/>
      <c r="O12" s="3"/>
      <c r="P12" s="3"/>
      <c r="Q12" s="3"/>
      <c r="R12" s="3"/>
      <c r="S12" s="3"/>
      <c r="T12" s="3"/>
      <c r="U12" s="3"/>
      <c r="V12" s="3"/>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3"/>
      <c r="BN12" s="3"/>
      <c r="BO12" s="3"/>
      <c r="BP12" s="3"/>
      <c r="BQ12" s="3"/>
    </row>
    <row r="13" spans="1:69" ht="39.6" customHeight="1">
      <c r="A13" s="3"/>
      <c r="B13" s="3"/>
      <c r="C13" s="3"/>
      <c r="D13" s="3"/>
      <c r="E13" s="3"/>
      <c r="F13" s="3"/>
      <c r="G13" s="3"/>
      <c r="H13" s="3"/>
      <c r="I13" s="3"/>
      <c r="J13" s="3"/>
      <c r="K13" s="3"/>
      <c r="L13" s="3"/>
      <c r="M13" s="3"/>
      <c r="N13" s="3"/>
      <c r="O13" s="3"/>
      <c r="P13" s="3"/>
      <c r="Q13" s="3"/>
      <c r="R13" s="3"/>
      <c r="S13" s="3"/>
      <c r="T13" s="3"/>
      <c r="U13" s="3"/>
      <c r="V13" s="3"/>
      <c r="W13" s="67" t="s">
        <v>18</v>
      </c>
      <c r="X13" s="68"/>
      <c r="Y13" s="68"/>
      <c r="Z13" s="68"/>
      <c r="AA13" s="68"/>
      <c r="AB13" s="68"/>
      <c r="AC13" s="68"/>
      <c r="AD13" s="68"/>
      <c r="AE13" s="68"/>
      <c r="AF13" s="68"/>
      <c r="AG13" s="68"/>
      <c r="AH13" s="68"/>
      <c r="AI13" s="68"/>
      <c r="AJ13" s="68"/>
      <c r="AK13" s="69"/>
      <c r="AL13" s="67" t="s">
        <v>19</v>
      </c>
      <c r="AM13" s="68"/>
      <c r="AN13" s="68"/>
      <c r="AO13" s="68"/>
      <c r="AP13" s="68"/>
      <c r="AQ13" s="68"/>
      <c r="AR13" s="68"/>
      <c r="AS13" s="68"/>
      <c r="AT13" s="68"/>
      <c r="AU13" s="68"/>
      <c r="AV13" s="68"/>
      <c r="AW13" s="68"/>
      <c r="AX13" s="68"/>
      <c r="AY13" s="68"/>
      <c r="AZ13" s="68"/>
      <c r="BA13" s="68"/>
      <c r="BB13" s="68"/>
      <c r="BC13" s="68"/>
      <c r="BD13" s="68"/>
      <c r="BE13" s="68"/>
      <c r="BF13" s="68"/>
      <c r="BG13" s="67" t="s">
        <v>20</v>
      </c>
      <c r="BH13" s="68"/>
      <c r="BI13" s="68"/>
      <c r="BJ13" s="68"/>
      <c r="BK13" s="68"/>
      <c r="BL13" s="68"/>
      <c r="BM13" s="71"/>
      <c r="BN13" s="72"/>
      <c r="BO13" s="3"/>
      <c r="BP13" s="3"/>
      <c r="BQ13" s="3"/>
    </row>
    <row r="14" spans="1:69" ht="377.45" customHeight="1">
      <c r="A14" s="3"/>
      <c r="B14" s="3"/>
      <c r="C14" s="35" t="s">
        <v>21</v>
      </c>
      <c r="D14" s="14" t="s">
        <v>22</v>
      </c>
      <c r="E14" s="29" t="s">
        <v>23</v>
      </c>
      <c r="F14" s="29" t="s">
        <v>24</v>
      </c>
      <c r="G14" s="29" t="s">
        <v>25</v>
      </c>
      <c r="H14" s="31" t="s">
        <v>26</v>
      </c>
      <c r="I14" s="31" t="s">
        <v>27</v>
      </c>
      <c r="J14" s="26" t="s">
        <v>28</v>
      </c>
      <c r="K14" s="26" t="s">
        <v>29</v>
      </c>
      <c r="L14" s="26" t="s">
        <v>30</v>
      </c>
      <c r="M14" s="26" t="s">
        <v>31</v>
      </c>
      <c r="N14" s="30" t="s">
        <v>32</v>
      </c>
      <c r="O14" s="30" t="s">
        <v>33</v>
      </c>
      <c r="P14" s="26" t="s">
        <v>34</v>
      </c>
      <c r="Q14" s="26" t="s">
        <v>35</v>
      </c>
      <c r="R14" s="32" t="s">
        <v>36</v>
      </c>
      <c r="S14" s="32" t="s">
        <v>37</v>
      </c>
      <c r="T14" s="128" t="s">
        <v>38</v>
      </c>
      <c r="U14" s="129"/>
      <c r="V14" s="130"/>
      <c r="W14" s="24" t="s">
        <v>39</v>
      </c>
      <c r="X14" s="24" t="s">
        <v>40</v>
      </c>
      <c r="Y14" s="24" t="s">
        <v>41</v>
      </c>
      <c r="Z14" s="24" t="s">
        <v>42</v>
      </c>
      <c r="AA14" s="24" t="s">
        <v>43</v>
      </c>
      <c r="AB14" s="24" t="s">
        <v>44</v>
      </c>
      <c r="AC14" s="24" t="s">
        <v>45</v>
      </c>
      <c r="AD14" s="24" t="s">
        <v>46</v>
      </c>
      <c r="AE14" s="24" t="s">
        <v>47</v>
      </c>
      <c r="AF14" s="24" t="s">
        <v>48</v>
      </c>
      <c r="AG14" s="24" t="s">
        <v>49</v>
      </c>
      <c r="AH14" s="24" t="s">
        <v>50</v>
      </c>
      <c r="AI14" s="24" t="s">
        <v>51</v>
      </c>
      <c r="AJ14" s="24" t="s">
        <v>52</v>
      </c>
      <c r="AK14" s="24" t="s">
        <v>53</v>
      </c>
      <c r="AL14" s="24" t="s">
        <v>54</v>
      </c>
      <c r="AM14" s="24" t="s">
        <v>55</v>
      </c>
      <c r="AN14" s="24" t="s">
        <v>56</v>
      </c>
      <c r="AO14" s="24" t="s">
        <v>57</v>
      </c>
      <c r="AP14" s="24" t="s">
        <v>58</v>
      </c>
      <c r="AQ14" s="24" t="s">
        <v>59</v>
      </c>
      <c r="AR14" s="24" t="s">
        <v>60</v>
      </c>
      <c r="AS14" s="24" t="s">
        <v>61</v>
      </c>
      <c r="AT14" s="24" t="s">
        <v>62</v>
      </c>
      <c r="AU14" s="24" t="s">
        <v>63</v>
      </c>
      <c r="AV14" s="24" t="s">
        <v>64</v>
      </c>
      <c r="AW14" s="24" t="s">
        <v>65</v>
      </c>
      <c r="AX14" s="24" t="s">
        <v>66</v>
      </c>
      <c r="AY14" s="24" t="s">
        <v>67</v>
      </c>
      <c r="AZ14" s="24" t="s">
        <v>68</v>
      </c>
      <c r="BA14" s="24" t="s">
        <v>69</v>
      </c>
      <c r="BB14" s="24" t="s">
        <v>70</v>
      </c>
      <c r="BC14" s="24" t="s">
        <v>71</v>
      </c>
      <c r="BD14" s="24" t="s">
        <v>72</v>
      </c>
      <c r="BE14" s="24" t="s">
        <v>73</v>
      </c>
      <c r="BF14" s="24" t="s">
        <v>74</v>
      </c>
      <c r="BG14" s="70" t="s">
        <v>75</v>
      </c>
      <c r="BH14" s="70" t="s">
        <v>76</v>
      </c>
      <c r="BI14" s="70" t="s">
        <v>77</v>
      </c>
      <c r="BJ14" s="70" t="s">
        <v>78</v>
      </c>
      <c r="BK14" s="70" t="s">
        <v>79</v>
      </c>
      <c r="BL14" s="70" t="s">
        <v>80</v>
      </c>
      <c r="BM14" s="70" t="s">
        <v>81</v>
      </c>
      <c r="BN14" s="70" t="s">
        <v>82</v>
      </c>
      <c r="BO14" s="3"/>
      <c r="BP14" s="3"/>
      <c r="BQ14" s="3"/>
    </row>
    <row r="15" spans="1:69" ht="23.45" customHeight="1">
      <c r="A15" s="3"/>
      <c r="B15" s="3"/>
      <c r="C15" s="7"/>
      <c r="D15" s="13"/>
      <c r="E15" s="13"/>
      <c r="F15" s="13"/>
      <c r="G15" s="13"/>
      <c r="H15" s="13"/>
      <c r="I15" s="8"/>
      <c r="J15" s="8"/>
      <c r="K15" s="8"/>
      <c r="L15" s="8"/>
      <c r="M15" s="8"/>
      <c r="N15" s="8"/>
      <c r="O15" s="8"/>
      <c r="P15" s="8"/>
      <c r="Q15" s="8"/>
      <c r="R15" s="8"/>
      <c r="S15" s="8"/>
      <c r="T15" s="39" t="s">
        <v>83</v>
      </c>
      <c r="U15" s="40" t="s">
        <v>84</v>
      </c>
      <c r="V15" s="40" t="s">
        <v>85</v>
      </c>
      <c r="W15" s="79"/>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3"/>
      <c r="BP15" s="3"/>
      <c r="BQ15" s="3"/>
    </row>
    <row r="16" spans="1:69" ht="162" customHeight="1">
      <c r="A16" s="3"/>
      <c r="B16" s="124" t="s">
        <v>86</v>
      </c>
      <c r="C16" s="83" t="s">
        <v>87</v>
      </c>
      <c r="D16" s="20">
        <v>20</v>
      </c>
      <c r="E16" s="20">
        <v>1</v>
      </c>
      <c r="F16" s="20">
        <v>2</v>
      </c>
      <c r="G16" s="20"/>
      <c r="H16" s="20">
        <v>0</v>
      </c>
      <c r="I16" s="93">
        <f>(($D16/(SUM($D$16:$D$28)))*($I$10))-H16</f>
        <v>55.099999999999994</v>
      </c>
      <c r="J16" s="94"/>
      <c r="K16" s="94"/>
      <c r="L16" s="94"/>
      <c r="M16" s="94">
        <v>5</v>
      </c>
      <c r="N16" s="94"/>
      <c r="O16" s="94">
        <v>1</v>
      </c>
      <c r="P16" s="94">
        <v>12</v>
      </c>
      <c r="Q16" s="94">
        <v>12</v>
      </c>
      <c r="R16" s="94">
        <f>(I16-(SUM(J16:Q16)))/2</f>
        <v>12.549999999999997</v>
      </c>
      <c r="S16" s="95">
        <f>(I16-(SUM(J16:Q16)))/2</f>
        <v>12.549999999999997</v>
      </c>
      <c r="T16" s="110" t="s">
        <v>88</v>
      </c>
      <c r="U16" s="111" t="s">
        <v>89</v>
      </c>
      <c r="V16" s="112" t="s">
        <v>90</v>
      </c>
      <c r="W16" s="77"/>
      <c r="X16" s="77"/>
      <c r="Y16" s="76"/>
      <c r="Z16" s="76"/>
      <c r="AA16" s="75"/>
      <c r="AB16" s="77"/>
      <c r="AC16" s="77"/>
      <c r="AD16" s="76"/>
      <c r="AE16" s="75"/>
      <c r="AF16" s="76"/>
      <c r="AG16" s="76"/>
      <c r="AH16" s="76"/>
      <c r="AI16" s="77"/>
      <c r="AJ16" s="77"/>
      <c r="AK16" s="75"/>
      <c r="AL16" s="76"/>
      <c r="AM16" s="76"/>
      <c r="AN16" s="77"/>
      <c r="AO16" s="77"/>
      <c r="AP16" s="77"/>
      <c r="AQ16" s="76"/>
      <c r="AR16" s="77"/>
      <c r="AS16" s="76"/>
      <c r="AT16" s="75"/>
      <c r="AU16" s="76"/>
      <c r="AV16" s="76"/>
      <c r="AW16" s="76"/>
      <c r="AX16" s="76"/>
      <c r="AY16" s="77"/>
      <c r="AZ16" s="76"/>
      <c r="BA16" s="77"/>
      <c r="BB16" s="76"/>
      <c r="BC16" s="75"/>
      <c r="BD16" s="75"/>
      <c r="BE16" s="76"/>
      <c r="BF16" s="75"/>
      <c r="BG16" s="76"/>
      <c r="BH16" s="75"/>
      <c r="BI16" s="76"/>
      <c r="BJ16" s="75"/>
      <c r="BK16" s="77"/>
      <c r="BL16" s="76"/>
      <c r="BM16" s="76"/>
      <c r="BN16" s="76"/>
      <c r="BO16" s="3"/>
      <c r="BP16" s="3"/>
      <c r="BQ16" s="3"/>
    </row>
    <row r="17" spans="1:69" ht="123" customHeight="1">
      <c r="A17" s="3"/>
      <c r="B17" s="124"/>
      <c r="C17" s="83" t="s">
        <v>91</v>
      </c>
      <c r="D17" s="20">
        <v>40</v>
      </c>
      <c r="E17" s="20">
        <v>2</v>
      </c>
      <c r="F17" s="20">
        <v>4</v>
      </c>
      <c r="G17" s="20"/>
      <c r="H17" s="20">
        <v>0</v>
      </c>
      <c r="I17" s="93">
        <f>(($D17/(SUM($D$16:$D$28)))*($I$10))-H17</f>
        <v>110.19999999999999</v>
      </c>
      <c r="J17" s="94"/>
      <c r="K17" s="94"/>
      <c r="L17" s="94"/>
      <c r="M17" s="94">
        <v>10</v>
      </c>
      <c r="N17" s="94"/>
      <c r="O17" s="94">
        <v>2</v>
      </c>
      <c r="P17" s="94">
        <v>24</v>
      </c>
      <c r="Q17" s="94">
        <v>24</v>
      </c>
      <c r="R17" s="94">
        <f>(I17-(SUM(J17:Q17)))/2</f>
        <v>25.099999999999994</v>
      </c>
      <c r="S17" s="95">
        <f>(I17-(SUM(J17:Q17)))/2</f>
        <v>25.099999999999994</v>
      </c>
      <c r="T17" s="113" t="s">
        <v>92</v>
      </c>
      <c r="U17" s="114" t="s">
        <v>93</v>
      </c>
      <c r="V17" s="115" t="s">
        <v>94</v>
      </c>
      <c r="W17" s="77"/>
      <c r="X17" s="77"/>
      <c r="Y17" s="76"/>
      <c r="Z17" s="76"/>
      <c r="AA17" s="76"/>
      <c r="AB17" s="76"/>
      <c r="AC17" s="75"/>
      <c r="AD17" s="76"/>
      <c r="AE17" s="76"/>
      <c r="AF17" s="76"/>
      <c r="AG17" s="75"/>
      <c r="AH17" s="76"/>
      <c r="AI17" s="76"/>
      <c r="AJ17" s="76"/>
      <c r="AK17" s="76"/>
      <c r="AL17" s="75"/>
      <c r="AM17" s="76"/>
      <c r="AN17" s="77"/>
      <c r="AO17" s="77"/>
      <c r="AP17" s="77"/>
      <c r="AQ17" s="77"/>
      <c r="AR17" s="77"/>
      <c r="AS17" s="77"/>
      <c r="AT17" s="76"/>
      <c r="AU17" s="76"/>
      <c r="AV17" s="75"/>
      <c r="AW17" s="75"/>
      <c r="AX17" s="77"/>
      <c r="AY17" s="77"/>
      <c r="AZ17" s="77"/>
      <c r="BA17" s="77"/>
      <c r="BB17" s="76"/>
      <c r="BC17" s="76"/>
      <c r="BD17" s="76"/>
      <c r="BE17" s="76"/>
      <c r="BF17" s="76"/>
      <c r="BG17" s="76"/>
      <c r="BH17" s="77"/>
      <c r="BI17" s="77"/>
      <c r="BJ17" s="76"/>
      <c r="BK17" s="77"/>
      <c r="BL17" s="76"/>
      <c r="BM17" s="75"/>
      <c r="BN17" s="77"/>
      <c r="BO17" s="3"/>
      <c r="BP17" s="3"/>
      <c r="BQ17" s="3"/>
    </row>
    <row r="18" spans="1:69" ht="189.95" customHeight="1">
      <c r="A18" s="3"/>
      <c r="B18" s="124"/>
      <c r="C18" s="83" t="s">
        <v>95</v>
      </c>
      <c r="D18" s="20">
        <v>40</v>
      </c>
      <c r="E18" s="20">
        <v>5</v>
      </c>
      <c r="F18" s="20">
        <v>8</v>
      </c>
      <c r="G18" s="20"/>
      <c r="H18" s="20">
        <v>0</v>
      </c>
      <c r="I18" s="93">
        <f>(($D18/(SUM($D$16:$D$28)))*($I$10))-H18</f>
        <v>110.19999999999999</v>
      </c>
      <c r="J18" s="94"/>
      <c r="K18" s="94"/>
      <c r="L18" s="94"/>
      <c r="M18" s="94">
        <v>10</v>
      </c>
      <c r="N18" s="94"/>
      <c r="O18" s="94">
        <v>2</v>
      </c>
      <c r="P18" s="94">
        <v>24</v>
      </c>
      <c r="Q18" s="94">
        <v>24</v>
      </c>
      <c r="R18" s="94">
        <f>(I18-(SUM(J18:Q18)))/2</f>
        <v>25.099999999999994</v>
      </c>
      <c r="S18" s="95">
        <f>(I18-(SUM(J18:Q18)))/2</f>
        <v>25.099999999999994</v>
      </c>
      <c r="T18" s="113" t="s">
        <v>96</v>
      </c>
      <c r="U18" s="116" t="s">
        <v>97</v>
      </c>
      <c r="V18" s="117" t="s">
        <v>98</v>
      </c>
      <c r="W18" s="77"/>
      <c r="X18" s="77"/>
      <c r="Y18" s="77"/>
      <c r="Z18" s="77"/>
      <c r="AA18" s="76"/>
      <c r="AB18" s="76"/>
      <c r="AC18" s="77"/>
      <c r="AD18" s="76"/>
      <c r="AE18" s="76"/>
      <c r="AF18" s="76"/>
      <c r="AG18" s="77"/>
      <c r="AH18" s="77"/>
      <c r="AI18" s="76"/>
      <c r="AJ18" s="76"/>
      <c r="AK18" s="76"/>
      <c r="AL18" s="77"/>
      <c r="AM18" s="77"/>
      <c r="AN18" s="77"/>
      <c r="AO18" s="77"/>
      <c r="AP18" s="76"/>
      <c r="AQ18" s="76"/>
      <c r="AR18" s="76"/>
      <c r="AS18" s="77"/>
      <c r="AT18" s="77"/>
      <c r="AU18" s="76"/>
      <c r="AV18" s="76"/>
      <c r="AW18" s="76"/>
      <c r="AX18" s="76"/>
      <c r="AY18" s="78"/>
      <c r="AZ18" s="78"/>
      <c r="BA18" s="78"/>
      <c r="BB18" s="78"/>
      <c r="BC18" s="77"/>
      <c r="BD18" s="77"/>
      <c r="BE18" s="77"/>
      <c r="BF18" s="76"/>
      <c r="BG18" s="76"/>
      <c r="BH18" s="76"/>
      <c r="BI18" s="77"/>
      <c r="BJ18" s="77"/>
      <c r="BK18" s="76"/>
      <c r="BL18" s="75"/>
      <c r="BM18" s="77"/>
      <c r="BN18" s="77"/>
      <c r="BO18" s="3"/>
      <c r="BP18" s="3"/>
      <c r="BQ18" s="3"/>
    </row>
    <row r="19" spans="1:69" ht="152.1" customHeight="1">
      <c r="A19" s="3"/>
      <c r="B19" s="124"/>
      <c r="C19" s="83" t="s">
        <v>99</v>
      </c>
      <c r="D19" s="20">
        <v>20</v>
      </c>
      <c r="E19" s="20">
        <v>1</v>
      </c>
      <c r="F19" s="20">
        <v>8</v>
      </c>
      <c r="G19" s="20"/>
      <c r="H19" s="20">
        <v>0</v>
      </c>
      <c r="I19" s="93">
        <f>(($D19/(SUM($D$16:$D$28)))*($I$10))-H19</f>
        <v>55.099999999999994</v>
      </c>
      <c r="J19" s="94"/>
      <c r="K19" s="94"/>
      <c r="L19" s="94"/>
      <c r="M19" s="94">
        <v>5</v>
      </c>
      <c r="N19" s="94"/>
      <c r="O19" s="94">
        <v>1</v>
      </c>
      <c r="P19" s="94">
        <v>12</v>
      </c>
      <c r="Q19" s="94">
        <v>12</v>
      </c>
      <c r="R19" s="94">
        <f>(I19-(SUM(J19:Q19)))/2</f>
        <v>12.549999999999997</v>
      </c>
      <c r="S19" s="95">
        <f>(I19-(SUM(J19:Q19)))/2</f>
        <v>12.549999999999997</v>
      </c>
      <c r="T19" s="118" t="s">
        <v>100</v>
      </c>
      <c r="U19" s="119" t="s">
        <v>101</v>
      </c>
      <c r="V19" s="120" t="s">
        <v>102</v>
      </c>
      <c r="W19" s="77"/>
      <c r="X19" s="75"/>
      <c r="Y19" s="77"/>
      <c r="Z19" s="77"/>
      <c r="AA19" s="75"/>
      <c r="AB19" s="75"/>
      <c r="AC19" s="75"/>
      <c r="AD19" s="75"/>
      <c r="AE19" s="75"/>
      <c r="AF19" s="75"/>
      <c r="AG19" s="75"/>
      <c r="AH19" s="75"/>
      <c r="AI19" s="77"/>
      <c r="AJ19" s="75"/>
      <c r="AK19" s="75"/>
      <c r="AL19" s="75"/>
      <c r="AM19" s="75"/>
      <c r="AN19" s="75"/>
      <c r="AO19" s="75"/>
      <c r="AP19" s="75"/>
      <c r="AQ19" s="75"/>
      <c r="AR19" s="75"/>
      <c r="AS19" s="75"/>
      <c r="AT19" s="75"/>
      <c r="AU19" s="75"/>
      <c r="AV19" s="75"/>
      <c r="AW19" s="75"/>
      <c r="AX19" s="75"/>
      <c r="AY19" s="77"/>
      <c r="AZ19" s="77"/>
      <c r="BA19" s="77"/>
      <c r="BB19" s="75"/>
      <c r="BC19" s="77"/>
      <c r="BD19" s="77"/>
      <c r="BE19" s="77"/>
      <c r="BF19" s="75"/>
      <c r="BG19" s="75"/>
      <c r="BH19" s="77"/>
      <c r="BI19" s="75"/>
      <c r="BJ19" s="75"/>
      <c r="BK19" s="77"/>
      <c r="BL19" s="77"/>
      <c r="BM19" s="75"/>
      <c r="BN19" s="77"/>
      <c r="BO19" s="3"/>
      <c r="BP19" s="3"/>
      <c r="BQ19" s="3"/>
    </row>
    <row r="20" spans="1:69" ht="24.95" customHeight="1">
      <c r="A20" s="3"/>
      <c r="B20" s="3"/>
      <c r="C20" s="84"/>
      <c r="D20" s="21"/>
      <c r="E20" s="21"/>
      <c r="F20" s="21"/>
      <c r="G20" s="21"/>
      <c r="H20" s="21"/>
      <c r="I20" s="96"/>
      <c r="J20" s="96"/>
      <c r="K20" s="96"/>
      <c r="L20" s="96"/>
      <c r="M20" s="96"/>
      <c r="N20" s="96"/>
      <c r="O20" s="96"/>
      <c r="P20" s="96"/>
      <c r="Q20" s="96"/>
      <c r="R20" s="96"/>
      <c r="S20" s="97"/>
      <c r="T20" s="108" t="s">
        <v>83</v>
      </c>
      <c r="U20" s="109" t="s">
        <v>84</v>
      </c>
      <c r="V20" s="109" t="s">
        <v>85</v>
      </c>
      <c r="W20" s="73"/>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3"/>
      <c r="BP20" s="3"/>
      <c r="BQ20" s="3"/>
    </row>
    <row r="21" spans="1:69" ht="267.95" customHeight="1">
      <c r="A21" s="3"/>
      <c r="B21" s="124" t="s">
        <v>103</v>
      </c>
      <c r="C21" s="83" t="s">
        <v>104</v>
      </c>
      <c r="D21" s="20">
        <v>20</v>
      </c>
      <c r="E21" s="20">
        <v>1</v>
      </c>
      <c r="F21" s="20">
        <v>2</v>
      </c>
      <c r="G21" s="20"/>
      <c r="H21" s="20">
        <v>0</v>
      </c>
      <c r="I21" s="93">
        <f>(($D21/(SUM($D$16:$D$28)))*($I$10))-H21</f>
        <v>55.099999999999994</v>
      </c>
      <c r="J21" s="94"/>
      <c r="K21" s="94"/>
      <c r="L21" s="94"/>
      <c r="M21" s="94">
        <v>5</v>
      </c>
      <c r="N21" s="94"/>
      <c r="O21" s="94">
        <v>1</v>
      </c>
      <c r="P21" s="94">
        <v>12</v>
      </c>
      <c r="Q21" s="94">
        <v>12</v>
      </c>
      <c r="R21" s="94">
        <f>(I21-(SUM(J21:Q21)))/2</f>
        <v>12.549999999999997</v>
      </c>
      <c r="S21" s="95">
        <f>(I21-(SUM(J21:Q21)))/2</f>
        <v>12.549999999999997</v>
      </c>
      <c r="T21" s="118" t="s">
        <v>105</v>
      </c>
      <c r="U21" s="116" t="s">
        <v>106</v>
      </c>
      <c r="V21" s="121" t="s">
        <v>107</v>
      </c>
      <c r="W21" s="75"/>
      <c r="X21" s="76"/>
      <c r="Y21" s="77"/>
      <c r="Z21" s="76"/>
      <c r="AA21" s="76"/>
      <c r="AB21" s="77"/>
      <c r="AC21" s="77"/>
      <c r="AD21" s="77"/>
      <c r="AE21" s="77"/>
      <c r="AF21" s="77"/>
      <c r="AG21" s="77"/>
      <c r="AH21" s="76"/>
      <c r="AI21" s="77"/>
      <c r="AJ21" s="77"/>
      <c r="AK21" s="77"/>
      <c r="AL21" s="77"/>
      <c r="AM21" s="77"/>
      <c r="AN21" s="77"/>
      <c r="AO21" s="77"/>
      <c r="AP21" s="77"/>
      <c r="AQ21" s="77"/>
      <c r="AR21" s="76"/>
      <c r="AS21" s="77"/>
      <c r="AT21" s="76"/>
      <c r="AU21" s="76"/>
      <c r="AV21" s="77"/>
      <c r="AW21" s="77"/>
      <c r="AX21" s="77"/>
      <c r="AY21" s="77"/>
      <c r="AZ21" s="76"/>
      <c r="BA21" s="76"/>
      <c r="BB21" s="76"/>
      <c r="BC21" s="75"/>
      <c r="BD21" s="75"/>
      <c r="BE21" s="76"/>
      <c r="BF21" s="76"/>
      <c r="BG21" s="77"/>
      <c r="BH21" s="77"/>
      <c r="BI21" s="76"/>
      <c r="BJ21" s="76"/>
      <c r="BK21" s="77"/>
      <c r="BL21" s="76"/>
      <c r="BM21" s="76"/>
      <c r="BN21" s="77"/>
      <c r="BO21" s="3"/>
      <c r="BP21" s="3"/>
      <c r="BQ21" s="3"/>
    </row>
    <row r="22" spans="1:69" ht="174.95" customHeight="1">
      <c r="A22" s="3"/>
      <c r="B22" s="124"/>
      <c r="C22" s="83" t="s">
        <v>108</v>
      </c>
      <c r="D22" s="20">
        <v>40</v>
      </c>
      <c r="E22" s="20">
        <v>2</v>
      </c>
      <c r="F22" s="20">
        <v>4</v>
      </c>
      <c r="G22" s="20"/>
      <c r="H22" s="20">
        <v>0</v>
      </c>
      <c r="I22" s="93">
        <f>(($D22/(SUM($D$16:$D$28)))*($I$10))-H22</f>
        <v>110.19999999999999</v>
      </c>
      <c r="J22" s="94"/>
      <c r="K22" s="94"/>
      <c r="L22" s="94"/>
      <c r="M22" s="94">
        <v>10</v>
      </c>
      <c r="N22" s="94"/>
      <c r="O22" s="94">
        <v>2</v>
      </c>
      <c r="P22" s="94">
        <v>24</v>
      </c>
      <c r="Q22" s="94">
        <v>24</v>
      </c>
      <c r="R22" s="94">
        <f>(I22-(SUM(J22:Q22)))/2</f>
        <v>25.099999999999994</v>
      </c>
      <c r="S22" s="95">
        <f>(I22-(SUM(J22:Q22)))/2</f>
        <v>25.099999999999994</v>
      </c>
      <c r="T22" s="118" t="s">
        <v>109</v>
      </c>
      <c r="U22" s="122" t="s">
        <v>110</v>
      </c>
      <c r="V22" s="117" t="s">
        <v>98</v>
      </c>
      <c r="W22" s="75"/>
      <c r="X22" s="78"/>
      <c r="Y22" s="75"/>
      <c r="Z22" s="78"/>
      <c r="AA22" s="76"/>
      <c r="AB22" s="78"/>
      <c r="AC22" s="78"/>
      <c r="AD22" s="78"/>
      <c r="AE22" s="78"/>
      <c r="AF22" s="76"/>
      <c r="AG22" s="78"/>
      <c r="AH22" s="76"/>
      <c r="AI22" s="76"/>
      <c r="AJ22" s="78"/>
      <c r="AK22" s="78"/>
      <c r="AL22" s="78"/>
      <c r="AM22" s="76"/>
      <c r="AN22" s="78"/>
      <c r="AO22" s="78"/>
      <c r="AP22" s="78"/>
      <c r="AQ22" s="78"/>
      <c r="AR22" s="78"/>
      <c r="AS22" s="78"/>
      <c r="AT22" s="78"/>
      <c r="AU22" s="78"/>
      <c r="AV22" s="78"/>
      <c r="AW22" s="76"/>
      <c r="AX22" s="78"/>
      <c r="AY22" s="78"/>
      <c r="AZ22" s="78"/>
      <c r="BA22" s="78"/>
      <c r="BB22" s="76"/>
      <c r="BC22" s="78"/>
      <c r="BD22" s="76"/>
      <c r="BE22" s="75"/>
      <c r="BF22" s="78"/>
      <c r="BG22" s="78"/>
      <c r="BH22" s="76"/>
      <c r="BI22" s="78"/>
      <c r="BJ22" s="78"/>
      <c r="BK22" s="76"/>
      <c r="BL22" s="75"/>
      <c r="BM22" s="76"/>
      <c r="BN22" s="78"/>
      <c r="BO22" s="3"/>
      <c r="BP22" s="3"/>
      <c r="BQ22" s="3"/>
    </row>
    <row r="23" spans="1:69" ht="231" customHeight="1">
      <c r="A23" s="3"/>
      <c r="B23" s="124"/>
      <c r="C23" s="83" t="s">
        <v>111</v>
      </c>
      <c r="D23" s="20">
        <v>40</v>
      </c>
      <c r="E23" s="20">
        <v>5</v>
      </c>
      <c r="F23" s="20">
        <v>8</v>
      </c>
      <c r="G23" s="20"/>
      <c r="H23" s="20">
        <v>0</v>
      </c>
      <c r="I23" s="93">
        <f>(($D23/(SUM($D$16:$D$28)))*($I$10))-H23</f>
        <v>110.19999999999999</v>
      </c>
      <c r="J23" s="94"/>
      <c r="K23" s="94"/>
      <c r="L23" s="94"/>
      <c r="M23" s="94">
        <v>10</v>
      </c>
      <c r="N23" s="94"/>
      <c r="O23" s="94">
        <v>2</v>
      </c>
      <c r="P23" s="94">
        <v>24</v>
      </c>
      <c r="Q23" s="94">
        <v>24</v>
      </c>
      <c r="R23" s="94">
        <f>(I23-(SUM(J23:Q23)))/2</f>
        <v>25.099999999999994</v>
      </c>
      <c r="S23" s="95">
        <f>(I23-(SUM(J23:Q23)))/2</f>
        <v>25.099999999999994</v>
      </c>
      <c r="T23" s="113" t="s">
        <v>112</v>
      </c>
      <c r="U23" s="116" t="s">
        <v>113</v>
      </c>
      <c r="V23" s="117" t="s">
        <v>98</v>
      </c>
      <c r="W23" s="78"/>
      <c r="X23" s="78"/>
      <c r="Y23" s="78"/>
      <c r="Z23" s="76"/>
      <c r="AA23" s="78"/>
      <c r="AB23" s="76"/>
      <c r="AC23" s="78"/>
      <c r="AD23" s="76"/>
      <c r="AE23" s="76"/>
      <c r="AF23" s="78"/>
      <c r="AG23" s="76"/>
      <c r="AH23" s="78"/>
      <c r="AI23" s="78"/>
      <c r="AJ23" s="78"/>
      <c r="AK23" s="78"/>
      <c r="AL23" s="76"/>
      <c r="AM23" s="78"/>
      <c r="AN23" s="78"/>
      <c r="AO23" s="76"/>
      <c r="AP23" s="78"/>
      <c r="AQ23" s="76"/>
      <c r="AR23" s="76"/>
      <c r="AS23" s="78"/>
      <c r="AT23" s="78"/>
      <c r="AU23" s="76"/>
      <c r="AV23" s="78"/>
      <c r="AW23" s="76"/>
      <c r="AX23" s="76"/>
      <c r="AY23" s="76"/>
      <c r="AZ23" s="78"/>
      <c r="BA23" s="76"/>
      <c r="BB23" s="76"/>
      <c r="BC23" s="76"/>
      <c r="BD23" s="76"/>
      <c r="BE23" s="76"/>
      <c r="BF23" s="76"/>
      <c r="BG23" s="76"/>
      <c r="BH23" s="76"/>
      <c r="BI23" s="78"/>
      <c r="BJ23" s="76"/>
      <c r="BK23" s="76"/>
      <c r="BL23" s="76"/>
      <c r="BM23" s="78"/>
      <c r="BN23" s="78"/>
      <c r="BO23" s="3"/>
      <c r="BP23" s="3"/>
      <c r="BQ23" s="3"/>
    </row>
    <row r="24" spans="1:69" ht="139.5" customHeight="1">
      <c r="A24" s="3"/>
      <c r="B24" s="124"/>
      <c r="C24" s="83" t="s">
        <v>114</v>
      </c>
      <c r="D24" s="20">
        <v>20</v>
      </c>
      <c r="E24" s="20">
        <v>1</v>
      </c>
      <c r="F24" s="20">
        <v>8</v>
      </c>
      <c r="G24" s="20"/>
      <c r="H24" s="20">
        <v>0</v>
      </c>
      <c r="I24" s="93">
        <f>(($D24/(SUM($D$16:$D$28)))*($I$10))-H24</f>
        <v>55.099999999999994</v>
      </c>
      <c r="J24" s="94"/>
      <c r="K24" s="94"/>
      <c r="L24" s="94"/>
      <c r="M24" s="94">
        <v>5</v>
      </c>
      <c r="N24" s="94"/>
      <c r="O24" s="94">
        <v>1</v>
      </c>
      <c r="P24" s="94">
        <v>12</v>
      </c>
      <c r="Q24" s="94">
        <v>12</v>
      </c>
      <c r="R24" s="94">
        <f>(I24-(SUM(J24:Q24)))/2</f>
        <v>12.549999999999997</v>
      </c>
      <c r="S24" s="95">
        <f>(I24-(SUM(J24:Q24)))/2</f>
        <v>12.549999999999997</v>
      </c>
      <c r="T24" s="118" t="s">
        <v>115</v>
      </c>
      <c r="U24" s="122" t="s">
        <v>116</v>
      </c>
      <c r="V24" s="123" t="s">
        <v>117</v>
      </c>
      <c r="W24" s="78"/>
      <c r="X24" s="78"/>
      <c r="Y24" s="78"/>
      <c r="Z24" s="75"/>
      <c r="AA24" s="75"/>
      <c r="AB24" s="78"/>
      <c r="AC24" s="78"/>
      <c r="AD24" s="78"/>
      <c r="AE24" s="78"/>
      <c r="AF24" s="75"/>
      <c r="AG24" s="78"/>
      <c r="AH24" s="75"/>
      <c r="AI24" s="75"/>
      <c r="AJ24" s="75"/>
      <c r="AK24" s="78"/>
      <c r="AL24" s="78"/>
      <c r="AM24" s="78"/>
      <c r="AN24" s="75"/>
      <c r="AO24" s="75"/>
      <c r="AP24" s="75"/>
      <c r="AQ24" s="78"/>
      <c r="AR24" s="75"/>
      <c r="AS24" s="75"/>
      <c r="AT24" s="75"/>
      <c r="AU24" s="78"/>
      <c r="AV24" s="78"/>
      <c r="AW24" s="78"/>
      <c r="AX24" s="78"/>
      <c r="AY24" s="78"/>
      <c r="AZ24" s="75"/>
      <c r="BA24" s="75"/>
      <c r="BB24" s="75"/>
      <c r="BC24" s="78"/>
      <c r="BD24" s="75"/>
      <c r="BE24" s="75"/>
      <c r="BF24" s="75"/>
      <c r="BG24" s="78"/>
      <c r="BH24" s="78"/>
      <c r="BI24" s="78"/>
      <c r="BJ24" s="78"/>
      <c r="BK24" s="78"/>
      <c r="BL24" s="78"/>
      <c r="BM24" s="78"/>
      <c r="BN24" s="75"/>
      <c r="BO24" s="3"/>
      <c r="BP24" s="3"/>
      <c r="BQ24" s="3"/>
    </row>
    <row r="25" spans="1:69" ht="20.45" customHeight="1">
      <c r="A25" s="3"/>
      <c r="B25" s="3"/>
      <c r="C25" s="84"/>
      <c r="D25" s="21"/>
      <c r="E25" s="21"/>
      <c r="F25" s="21"/>
      <c r="G25" s="21"/>
      <c r="H25" s="21"/>
      <c r="I25" s="17"/>
      <c r="J25" s="9"/>
      <c r="K25" s="9"/>
      <c r="L25" s="9"/>
      <c r="M25" s="9"/>
      <c r="N25" s="9"/>
      <c r="O25" s="9"/>
      <c r="P25" s="9"/>
      <c r="Q25" s="9"/>
      <c r="R25" s="9"/>
      <c r="S25" s="37"/>
      <c r="T25" s="108" t="s">
        <v>83</v>
      </c>
      <c r="U25" s="109" t="s">
        <v>84</v>
      </c>
      <c r="V25" s="109" t="s">
        <v>85</v>
      </c>
      <c r="W25" s="81"/>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3"/>
      <c r="BP25" s="3"/>
      <c r="BQ25" s="3"/>
    </row>
    <row r="26" spans="1:69" ht="189" customHeight="1">
      <c r="A26" s="3"/>
      <c r="B26" s="124" t="s">
        <v>118</v>
      </c>
      <c r="C26" s="83" t="s">
        <v>119</v>
      </c>
      <c r="D26" s="20">
        <v>40</v>
      </c>
      <c r="E26" s="20">
        <v>1</v>
      </c>
      <c r="F26" s="20">
        <v>4</v>
      </c>
      <c r="G26" s="20"/>
      <c r="H26" s="20">
        <v>0</v>
      </c>
      <c r="I26" s="93">
        <f>(($D26/(SUM($D$16:$D$30)))*($I$10))-H26</f>
        <v>97.955555555555534</v>
      </c>
      <c r="J26" s="94"/>
      <c r="K26" s="94"/>
      <c r="L26" s="94"/>
      <c r="M26" s="94">
        <v>10</v>
      </c>
      <c r="N26" s="94"/>
      <c r="O26" s="94">
        <v>2</v>
      </c>
      <c r="P26" s="94">
        <v>24</v>
      </c>
      <c r="Q26" s="94">
        <v>24</v>
      </c>
      <c r="R26" s="94">
        <f>(I26-(SUM(J26:Q26)))/2</f>
        <v>18.977777777777767</v>
      </c>
      <c r="S26" s="95">
        <f>(I26-(SUM(J26:Q26)))/2</f>
        <v>18.977777777777767</v>
      </c>
      <c r="T26" s="118" t="s">
        <v>120</v>
      </c>
      <c r="U26" s="116" t="s">
        <v>121</v>
      </c>
      <c r="V26" s="117" t="s">
        <v>122</v>
      </c>
      <c r="W26" s="75"/>
      <c r="X26" s="78"/>
      <c r="Y26" s="78"/>
      <c r="Z26" s="78"/>
      <c r="AA26" s="76"/>
      <c r="AB26" s="78"/>
      <c r="AC26" s="76"/>
      <c r="AD26" s="78"/>
      <c r="AE26" s="78"/>
      <c r="AF26" s="76"/>
      <c r="AG26" s="78"/>
      <c r="AH26" s="76"/>
      <c r="AI26" s="78"/>
      <c r="AJ26" s="78"/>
      <c r="AK26" s="78"/>
      <c r="AL26" s="78"/>
      <c r="AM26" s="78"/>
      <c r="AN26" s="78"/>
      <c r="AO26" s="78"/>
      <c r="AP26" s="78"/>
      <c r="AQ26" s="78"/>
      <c r="AR26" s="78"/>
      <c r="AS26" s="78"/>
      <c r="AT26" s="78"/>
      <c r="AU26" s="78"/>
      <c r="AV26" s="76"/>
      <c r="AW26" s="76"/>
      <c r="AX26" s="78"/>
      <c r="AY26" s="76"/>
      <c r="AZ26" s="76"/>
      <c r="BA26" s="76"/>
      <c r="BB26" s="76"/>
      <c r="BC26" s="78"/>
      <c r="BD26" s="76"/>
      <c r="BE26" s="76"/>
      <c r="BF26" s="76"/>
      <c r="BG26" s="78"/>
      <c r="BH26" s="76"/>
      <c r="BI26" s="78"/>
      <c r="BJ26" s="78"/>
      <c r="BK26" s="78"/>
      <c r="BL26" s="76"/>
      <c r="BM26" s="78"/>
      <c r="BN26" s="76"/>
      <c r="BO26" s="3"/>
      <c r="BP26" s="3"/>
      <c r="BQ26" s="3"/>
    </row>
    <row r="27" spans="1:69" ht="141" customHeight="1">
      <c r="A27" s="3"/>
      <c r="B27" s="124"/>
      <c r="C27" s="89" t="s">
        <v>123</v>
      </c>
      <c r="D27" s="20">
        <v>20</v>
      </c>
      <c r="E27" s="20">
        <v>1</v>
      </c>
      <c r="F27" s="20">
        <v>4</v>
      </c>
      <c r="G27" s="20"/>
      <c r="H27" s="20">
        <v>0</v>
      </c>
      <c r="I27" s="93">
        <f>(($D27/(SUM($D$16:$D$30)))*($I$10))-H27</f>
        <v>48.977777777777767</v>
      </c>
      <c r="J27" s="94"/>
      <c r="K27" s="94"/>
      <c r="L27" s="94"/>
      <c r="M27" s="94">
        <v>5</v>
      </c>
      <c r="N27" s="94"/>
      <c r="O27" s="94">
        <v>1</v>
      </c>
      <c r="P27" s="94">
        <v>12</v>
      </c>
      <c r="Q27" s="94">
        <v>12</v>
      </c>
      <c r="R27" s="94">
        <f>(I27-(SUM(J27:Q27)))/2</f>
        <v>9.4888888888888836</v>
      </c>
      <c r="S27" s="95">
        <f>(I27-(SUM(J27:Q27)))/2</f>
        <v>9.4888888888888836</v>
      </c>
      <c r="T27" s="113" t="s">
        <v>124</v>
      </c>
      <c r="U27" s="116" t="s">
        <v>125</v>
      </c>
      <c r="V27" s="117" t="s">
        <v>126</v>
      </c>
      <c r="W27" s="78"/>
      <c r="X27" s="78"/>
      <c r="Y27" s="75"/>
      <c r="Z27" s="78"/>
      <c r="AA27" s="78"/>
      <c r="AB27" s="78"/>
      <c r="AC27" s="78"/>
      <c r="AD27" s="78"/>
      <c r="AE27" s="78"/>
      <c r="AF27" s="78"/>
      <c r="AG27" s="78"/>
      <c r="AH27" s="78"/>
      <c r="AI27" s="78"/>
      <c r="AJ27" s="78"/>
      <c r="AK27" s="75"/>
      <c r="AL27" s="75"/>
      <c r="AM27" s="75"/>
      <c r="AN27" s="75"/>
      <c r="AO27" s="75"/>
      <c r="AP27" s="75"/>
      <c r="AQ27" s="75"/>
      <c r="AR27" s="75"/>
      <c r="AS27" s="75"/>
      <c r="AT27" s="75"/>
      <c r="AU27" s="75"/>
      <c r="AV27" s="75"/>
      <c r="AW27" s="75"/>
      <c r="AX27" s="75"/>
      <c r="AY27" s="75"/>
      <c r="AZ27" s="75"/>
      <c r="BA27" s="78"/>
      <c r="BB27" s="78"/>
      <c r="BC27" s="78"/>
      <c r="BD27" s="78"/>
      <c r="BE27" s="78"/>
      <c r="BF27" s="75"/>
      <c r="BG27" s="75"/>
      <c r="BH27" s="78"/>
      <c r="BI27" s="78"/>
      <c r="BJ27" s="78"/>
      <c r="BK27" s="78"/>
      <c r="BL27" s="78"/>
      <c r="BM27" s="78"/>
      <c r="BN27" s="78"/>
      <c r="BO27" s="3"/>
      <c r="BP27" s="3"/>
      <c r="BQ27" s="3"/>
    </row>
    <row r="28" spans="1:69" ht="152.1" customHeight="1">
      <c r="A28" s="3"/>
      <c r="B28" s="124"/>
      <c r="C28" s="88" t="s">
        <v>127</v>
      </c>
      <c r="D28" s="20">
        <v>20</v>
      </c>
      <c r="E28" s="20">
        <v>5</v>
      </c>
      <c r="F28" s="20">
        <v>8</v>
      </c>
      <c r="G28" s="20"/>
      <c r="H28" s="20">
        <v>0</v>
      </c>
      <c r="I28" s="93">
        <f>(($D28/(SUM($D$16:$D$30)))*($I$10))-H28</f>
        <v>48.977777777777767</v>
      </c>
      <c r="J28" s="94"/>
      <c r="K28" s="94"/>
      <c r="L28" s="94"/>
      <c r="M28" s="94">
        <v>5</v>
      </c>
      <c r="N28" s="94"/>
      <c r="O28" s="94">
        <v>1</v>
      </c>
      <c r="P28" s="94">
        <v>12</v>
      </c>
      <c r="Q28" s="94">
        <v>12</v>
      </c>
      <c r="R28" s="94">
        <f>(I28-(SUM(J28:Q28)))/2</f>
        <v>9.4888888888888836</v>
      </c>
      <c r="S28" s="95">
        <f>(I28-(SUM(J28:Q28)))/2</f>
        <v>9.4888888888888836</v>
      </c>
      <c r="T28" s="113" t="s">
        <v>128</v>
      </c>
      <c r="U28" s="116" t="s">
        <v>129</v>
      </c>
      <c r="V28" s="117" t="s">
        <v>130</v>
      </c>
      <c r="W28" s="78"/>
      <c r="X28" s="78"/>
      <c r="Y28" s="78"/>
      <c r="Z28" s="76"/>
      <c r="AA28" s="78"/>
      <c r="AB28" s="78"/>
      <c r="AC28" s="78"/>
      <c r="AD28" s="78"/>
      <c r="AE28" s="76"/>
      <c r="AF28" s="78"/>
      <c r="AG28" s="76"/>
      <c r="AH28" s="76"/>
      <c r="AI28" s="76"/>
      <c r="AJ28" s="78"/>
      <c r="AK28" s="76"/>
      <c r="AL28" s="76"/>
      <c r="AM28" s="78"/>
      <c r="AN28" s="78"/>
      <c r="AO28" s="76"/>
      <c r="AP28" s="76"/>
      <c r="AQ28" s="76"/>
      <c r="AR28" s="76"/>
      <c r="AS28" s="76"/>
      <c r="AT28" s="76"/>
      <c r="AU28" s="78"/>
      <c r="AV28" s="78"/>
      <c r="AW28" s="78"/>
      <c r="AX28" s="76"/>
      <c r="AY28" s="78"/>
      <c r="AZ28" s="78"/>
      <c r="BA28" s="78"/>
      <c r="BB28" s="76"/>
      <c r="BC28" s="78"/>
      <c r="BD28" s="76"/>
      <c r="BE28" s="76"/>
      <c r="BF28" s="76"/>
      <c r="BG28" s="78"/>
      <c r="BH28" s="76"/>
      <c r="BI28" s="78"/>
      <c r="BJ28" s="78"/>
      <c r="BK28" s="76"/>
      <c r="BL28" s="75"/>
      <c r="BM28" s="76"/>
      <c r="BN28" s="78"/>
      <c r="BO28" s="3"/>
      <c r="BP28" s="3"/>
      <c r="BQ28" s="3"/>
    </row>
    <row r="29" spans="1:69" ht="213.95" customHeight="1">
      <c r="A29" s="3"/>
      <c r="B29" s="124"/>
      <c r="C29" s="85" t="s">
        <v>131</v>
      </c>
      <c r="D29" s="20">
        <v>40</v>
      </c>
      <c r="E29" s="20">
        <v>3</v>
      </c>
      <c r="F29" s="20">
        <v>8</v>
      </c>
      <c r="G29" s="20"/>
      <c r="H29" s="20">
        <v>0</v>
      </c>
      <c r="I29" s="16">
        <v>30</v>
      </c>
      <c r="J29" s="15"/>
      <c r="K29" s="15"/>
      <c r="L29" s="15"/>
      <c r="M29" s="15"/>
      <c r="N29" s="15"/>
      <c r="O29" s="15"/>
      <c r="P29" s="15"/>
      <c r="Q29" s="15"/>
      <c r="R29" s="27"/>
      <c r="S29" s="36"/>
      <c r="T29" s="118" t="s">
        <v>132</v>
      </c>
      <c r="U29" s="122" t="s">
        <v>133</v>
      </c>
      <c r="V29" s="123" t="s">
        <v>134</v>
      </c>
      <c r="W29" s="78"/>
      <c r="X29" s="78"/>
      <c r="Y29" s="78"/>
      <c r="Z29" s="78"/>
      <c r="AA29" s="78"/>
      <c r="AB29" s="78"/>
      <c r="AC29" s="78"/>
      <c r="AD29" s="78"/>
      <c r="AE29" s="78"/>
      <c r="AF29" s="78"/>
      <c r="AG29" s="78"/>
      <c r="AH29" s="78"/>
      <c r="AI29" s="78"/>
      <c r="AJ29" s="78"/>
      <c r="AK29" s="78"/>
      <c r="AL29" s="78"/>
      <c r="AM29" s="78"/>
      <c r="AN29" s="78"/>
      <c r="AO29" s="78"/>
      <c r="AP29" s="78"/>
      <c r="AQ29" s="78"/>
      <c r="AR29" s="78"/>
      <c r="AS29" s="76"/>
      <c r="AT29" s="78"/>
      <c r="AU29" s="78"/>
      <c r="AV29" s="78"/>
      <c r="AW29" s="78"/>
      <c r="AX29" s="78"/>
      <c r="AY29" s="78"/>
      <c r="AZ29" s="78"/>
      <c r="BA29" s="78"/>
      <c r="BB29" s="78"/>
      <c r="BC29" s="78"/>
      <c r="BD29" s="78"/>
      <c r="BE29" s="78"/>
      <c r="BF29" s="78"/>
      <c r="BG29" s="78"/>
      <c r="BH29" s="78"/>
      <c r="BI29" s="76"/>
      <c r="BJ29" s="78"/>
      <c r="BK29" s="78"/>
      <c r="BL29" s="78"/>
      <c r="BM29" s="78"/>
      <c r="BN29" s="78"/>
      <c r="BO29" s="3"/>
      <c r="BP29" s="3"/>
      <c r="BQ29" s="3"/>
    </row>
    <row r="30" spans="1:69" ht="54" customHeight="1">
      <c r="A30" s="3"/>
      <c r="B30" s="3"/>
      <c r="C30" s="18"/>
      <c r="D30" s="19"/>
      <c r="E30" s="19"/>
      <c r="F30" s="19"/>
      <c r="G30" s="19"/>
      <c r="H30" s="43">
        <f>SUM(H16:H29)</f>
        <v>0</v>
      </c>
      <c r="I30" s="92">
        <f>SUM(I16:I29)</f>
        <v>887.11111111111109</v>
      </c>
      <c r="J30" s="92">
        <f t="shared" ref="J30:S30" si="0">SUM(J16:J28)</f>
        <v>0</v>
      </c>
      <c r="K30" s="92">
        <f t="shared" si="0"/>
        <v>0</v>
      </c>
      <c r="L30" s="92">
        <f t="shared" si="0"/>
        <v>0</v>
      </c>
      <c r="M30" s="92">
        <f t="shared" si="0"/>
        <v>80</v>
      </c>
      <c r="N30" s="92">
        <f t="shared" si="0"/>
        <v>0</v>
      </c>
      <c r="O30" s="92">
        <f t="shared" si="0"/>
        <v>16</v>
      </c>
      <c r="P30" s="92">
        <f t="shared" si="0"/>
        <v>192</v>
      </c>
      <c r="Q30" s="92">
        <f t="shared" si="0"/>
        <v>192</v>
      </c>
      <c r="R30" s="92">
        <f t="shared" si="0"/>
        <v>188.55555555555549</v>
      </c>
      <c r="S30" s="92">
        <f t="shared" si="0"/>
        <v>188.55555555555549</v>
      </c>
      <c r="T30" s="39"/>
      <c r="U30" s="40"/>
      <c r="V30" s="40"/>
      <c r="W30" s="38"/>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3"/>
      <c r="BP30" s="3"/>
      <c r="BQ30" s="3"/>
    </row>
    <row r="31" spans="1:69" ht="20.100000000000001" customHeight="1">
      <c r="A31" s="3"/>
      <c r="B31" s="3"/>
      <c r="C31" s="18"/>
      <c r="D31" s="19"/>
      <c r="E31" s="19"/>
      <c r="F31" s="19"/>
      <c r="G31" s="19"/>
      <c r="H31" s="19"/>
      <c r="I31" s="9"/>
      <c r="J31" s="9"/>
      <c r="K31" s="9"/>
      <c r="L31" s="9"/>
      <c r="M31" s="9"/>
      <c r="N31" s="9"/>
      <c r="O31" s="9"/>
      <c r="P31" s="9"/>
      <c r="Q31" s="9"/>
      <c r="R31" s="9"/>
      <c r="S31" s="37"/>
      <c r="T31" s="41"/>
      <c r="U31" s="42"/>
      <c r="V31" s="42"/>
      <c r="W31" s="38"/>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3"/>
      <c r="BP31" s="3"/>
      <c r="BQ31" s="3"/>
    </row>
    <row r="32" spans="1:69">
      <c r="A32" s="3"/>
      <c r="B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row>
    <row r="33" spans="1:69">
      <c r="A33" s="3"/>
      <c r="B33" s="3"/>
      <c r="C33" s="6" t="s">
        <v>135</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row>
    <row r="34" spans="1:69" ht="18.75">
      <c r="A34" s="3"/>
      <c r="B34" s="3"/>
      <c r="C34" s="22" t="s">
        <v>136</v>
      </c>
      <c r="D34" s="3"/>
      <c r="E34" s="3"/>
      <c r="F34" s="3"/>
      <c r="G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row>
    <row r="35" spans="1:69" ht="18.75">
      <c r="A35" s="3"/>
      <c r="B35" s="3"/>
      <c r="C35" s="23" t="s">
        <v>137</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row>
    <row r="36" spans="1:69">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row>
    <row r="37" spans="1:69">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row>
    <row r="38" spans="1:69">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row>
    <row r="39" spans="1:69">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row>
    <row r="40" spans="1:69">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row>
    <row r="41" spans="1:69">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row>
    <row r="42" spans="1:69">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row>
    <row r="43" spans="1:69">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row>
    <row r="44" spans="1:69">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row>
    <row r="45" spans="1:69">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row>
    <row r="46" spans="1:69">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row>
    <row r="47" spans="1:69">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row>
    <row r="48" spans="1:69">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row>
    <row r="49" spans="1:69">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row>
    <row r="50" spans="1:69">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row>
    <row r="51" spans="1:69">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row>
    <row r="52" spans="1:69">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row>
    <row r="53" spans="1:69">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row>
    <row r="54" spans="1:69">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row>
    <row r="55" spans="1:69">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row>
  </sheetData>
  <mergeCells count="12">
    <mergeCell ref="I2:AB2"/>
    <mergeCell ref="I3:AB3"/>
    <mergeCell ref="AD5:AM5"/>
    <mergeCell ref="I6:AB6"/>
    <mergeCell ref="AD6:AM6"/>
    <mergeCell ref="B16:B19"/>
    <mergeCell ref="B21:B24"/>
    <mergeCell ref="B26:B29"/>
    <mergeCell ref="AD7:AM7"/>
    <mergeCell ref="T14:V14"/>
    <mergeCell ref="AD8:AM8"/>
    <mergeCell ref="R7:V11"/>
  </mergeCells>
  <phoneticPr fontId="5" type="noConversion"/>
  <hyperlinks>
    <hyperlink ref="I2" r:id="rId1" xr:uid="{B5F125BF-F286-4DA5-94A4-DA1D7E91895A}"/>
    <hyperlink ref="I3" r:id="rId2" xr:uid="{E463AC16-6102-4344-948F-6E32F568A87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Normal="100" workbookViewId="0">
      <selection sqref="A1:J42"/>
    </sheetView>
  </sheetViews>
  <sheetFormatPr defaultColWidth="8.85546875" defaultRowHeight="15"/>
  <cols>
    <col min="1" max="1" width="3.42578125" customWidth="1"/>
    <col min="2" max="3" width="11.42578125" customWidth="1"/>
    <col min="4" max="4" width="14.28515625" customWidth="1"/>
    <col min="5" max="5" width="3.42578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95">
      <c r="A1" s="3"/>
      <c r="B1" s="10" t="s">
        <v>138</v>
      </c>
      <c r="C1" s="10"/>
      <c r="D1" s="10"/>
      <c r="E1" s="10"/>
      <c r="F1" s="10" t="str">
        <f>'Training Plan-Template'!D2</f>
        <v>Digital User Experience Professional</v>
      </c>
      <c r="G1" s="3"/>
      <c r="H1" s="3"/>
      <c r="I1" s="3"/>
      <c r="J1" s="3"/>
      <c r="K1" s="45"/>
      <c r="L1" s="46" t="s">
        <v>139</v>
      </c>
      <c r="M1" s="46"/>
      <c r="N1" s="46"/>
      <c r="O1" s="46"/>
    </row>
    <row r="2" spans="1:15" ht="18.75">
      <c r="A2" s="3"/>
      <c r="B2" s="10" t="s">
        <v>6</v>
      </c>
      <c r="C2" s="10"/>
      <c r="D2" s="10"/>
      <c r="E2" s="10"/>
      <c r="F2" s="10" t="str">
        <f>'Training Plan-Template'!I6</f>
        <v>BSc (Hons) Digital User Experience (UX)</v>
      </c>
      <c r="G2" s="3"/>
      <c r="H2" s="3"/>
      <c r="I2" s="3"/>
      <c r="J2" s="3"/>
      <c r="K2" s="45"/>
      <c r="L2" s="46" t="str">
        <f>B8</f>
        <v>On-line taught session (1 hour delivery)</v>
      </c>
      <c r="M2" s="46">
        <f>F8</f>
        <v>80</v>
      </c>
      <c r="N2" s="46"/>
      <c r="O2" s="46"/>
    </row>
    <row r="3" spans="1:15" ht="26.45" customHeight="1">
      <c r="A3" s="3"/>
      <c r="B3" s="3"/>
      <c r="C3" s="3"/>
      <c r="D3" s="3"/>
      <c r="E3" s="3"/>
      <c r="F3" s="3"/>
      <c r="G3" s="3"/>
      <c r="H3" s="3"/>
      <c r="I3" s="3"/>
      <c r="J3" s="3"/>
      <c r="K3" s="45"/>
      <c r="L3" s="46" t="str">
        <f>B9</f>
        <v>1:1 Supervision</v>
      </c>
      <c r="M3" s="46">
        <f>I8</f>
        <v>192</v>
      </c>
      <c r="N3" s="46"/>
      <c r="O3" s="46"/>
    </row>
    <row r="4" spans="1:15" ht="15.75">
      <c r="A4" s="3"/>
      <c r="B4" s="5" t="s">
        <v>140</v>
      </c>
      <c r="C4" s="5"/>
      <c r="D4" s="5"/>
      <c r="E4" s="3"/>
      <c r="F4" s="102">
        <f>'Training Plan-Template'!I11</f>
        <v>887.11111111111109</v>
      </c>
      <c r="G4" s="3"/>
      <c r="H4" s="3"/>
      <c r="I4" s="3"/>
      <c r="J4" s="3"/>
      <c r="K4" s="45"/>
      <c r="L4" s="46" t="str">
        <f>H8</f>
        <v>Online Project Development</v>
      </c>
      <c r="M4" s="46">
        <f>I8</f>
        <v>192</v>
      </c>
      <c r="N4" s="46"/>
      <c r="O4" s="46"/>
    </row>
    <row r="5" spans="1:15" ht="15.75">
      <c r="A5" s="3"/>
      <c r="B5" s="5" t="s">
        <v>141</v>
      </c>
      <c r="C5" s="5"/>
      <c r="D5" s="5"/>
      <c r="E5" s="3"/>
      <c r="F5" s="103">
        <f>'Training Plan-Template'!H30</f>
        <v>0</v>
      </c>
      <c r="G5" s="3"/>
      <c r="H5" s="3"/>
      <c r="I5" s="3"/>
      <c r="J5" s="3"/>
      <c r="K5" s="45"/>
      <c r="L5" s="46" t="str">
        <f>H9</f>
        <v>Studio Based Project Development</v>
      </c>
      <c r="M5" s="46">
        <f>I9</f>
        <v>192</v>
      </c>
      <c r="N5" s="46"/>
      <c r="O5" s="46"/>
    </row>
    <row r="6" spans="1:15" ht="15.75">
      <c r="A6" s="3"/>
      <c r="B6" s="5" t="s">
        <v>142</v>
      </c>
      <c r="C6" s="5"/>
      <c r="D6" s="5"/>
      <c r="E6" s="3"/>
      <c r="F6" s="102">
        <f>F4-F5</f>
        <v>887.11111111111109</v>
      </c>
      <c r="G6" s="3"/>
      <c r="H6" s="3"/>
      <c r="I6" s="3"/>
      <c r="J6" s="3"/>
      <c r="K6" s="45"/>
      <c r="L6" s="46" t="str">
        <f>H10</f>
        <v>Time during working day to focus on assessment preparation</v>
      </c>
      <c r="M6" s="46">
        <f>I10</f>
        <v>188.55555555555549</v>
      </c>
      <c r="N6" s="46"/>
      <c r="O6" s="46"/>
    </row>
    <row r="7" spans="1:15" ht="27.6" customHeight="1">
      <c r="A7" s="3"/>
      <c r="B7" s="3"/>
      <c r="C7" s="3"/>
      <c r="D7" s="3"/>
      <c r="E7" s="3"/>
      <c r="F7" s="3"/>
      <c r="G7" s="3"/>
      <c r="H7" s="3"/>
      <c r="I7" s="3"/>
      <c r="J7" s="3"/>
      <c r="K7" s="45"/>
      <c r="L7" s="46" t="str">
        <f>H11</f>
        <v>Employer-led Training activities (including experiential and project based learning)</v>
      </c>
      <c r="M7" s="46">
        <f>I11</f>
        <v>188.55555555555549</v>
      </c>
      <c r="N7" s="46"/>
      <c r="O7" s="46"/>
    </row>
    <row r="8" spans="1:15" ht="21" customHeight="1">
      <c r="A8" s="3"/>
      <c r="B8" s="144" t="s">
        <v>31</v>
      </c>
      <c r="C8" s="145"/>
      <c r="D8" s="145"/>
      <c r="E8" s="145"/>
      <c r="F8" s="98">
        <f>'Training Plan-Template'!M30</f>
        <v>80</v>
      </c>
      <c r="G8" s="99"/>
      <c r="H8" s="100" t="s">
        <v>34</v>
      </c>
      <c r="I8" s="98">
        <f>'Training Plan-Template'!P30</f>
        <v>192</v>
      </c>
      <c r="J8" s="3"/>
      <c r="K8" s="45"/>
      <c r="L8" s="46"/>
      <c r="M8" s="46"/>
      <c r="N8" s="46"/>
      <c r="O8" s="46"/>
    </row>
    <row r="9" spans="1:15" ht="21" customHeight="1">
      <c r="A9" s="3"/>
      <c r="B9" s="144" t="s">
        <v>33</v>
      </c>
      <c r="C9" s="145"/>
      <c r="D9" s="145"/>
      <c r="E9" s="145"/>
      <c r="F9" s="98">
        <f>'Training Plan-Template'!O30</f>
        <v>16</v>
      </c>
      <c r="G9" s="99"/>
      <c r="H9" s="100" t="s">
        <v>35</v>
      </c>
      <c r="I9" s="98">
        <f>'Training Plan-Template'!Q30</f>
        <v>192</v>
      </c>
      <c r="J9" s="3"/>
      <c r="K9" s="45"/>
      <c r="L9" s="46"/>
      <c r="M9" s="46"/>
      <c r="N9" s="46"/>
      <c r="O9" s="46"/>
    </row>
    <row r="10" spans="1:15" ht="21" customHeight="1">
      <c r="A10" s="3"/>
      <c r="B10" s="144"/>
      <c r="C10" s="145"/>
      <c r="D10" s="145"/>
      <c r="E10" s="145"/>
      <c r="F10" s="100"/>
      <c r="G10" s="99"/>
      <c r="H10" s="101" t="s">
        <v>36</v>
      </c>
      <c r="I10" s="98">
        <f>'Training Plan-Template'!R30</f>
        <v>188.55555555555549</v>
      </c>
      <c r="J10" s="3"/>
      <c r="K10" s="45"/>
      <c r="L10" s="46"/>
      <c r="M10" s="46"/>
      <c r="N10" s="46"/>
      <c r="O10" s="46"/>
    </row>
    <row r="11" spans="1:15" ht="21" customHeight="1">
      <c r="A11" s="3"/>
      <c r="B11" s="144"/>
      <c r="C11" s="145"/>
      <c r="D11" s="145"/>
      <c r="E11" s="145"/>
      <c r="F11" s="100"/>
      <c r="G11" s="99"/>
      <c r="H11" s="101" t="s">
        <v>37</v>
      </c>
      <c r="I11" s="98">
        <f>'Training Plan-Template'!S30</f>
        <v>188.55555555555549</v>
      </c>
      <c r="J11" s="3"/>
      <c r="K11" s="45"/>
      <c r="L11" s="46"/>
      <c r="M11" s="46"/>
      <c r="N11" s="46"/>
      <c r="O11" s="46"/>
    </row>
    <row r="12" spans="1:15" ht="21" customHeight="1">
      <c r="A12" s="3"/>
      <c r="B12" s="3"/>
      <c r="C12" s="3"/>
      <c r="D12" s="3"/>
      <c r="E12" s="3"/>
      <c r="F12" s="3"/>
      <c r="G12" s="44"/>
      <c r="H12" s="3"/>
      <c r="I12" s="3"/>
      <c r="J12" s="3"/>
      <c r="K12" s="45"/>
      <c r="L12" s="46"/>
      <c r="M12" s="46"/>
      <c r="N12" s="46"/>
      <c r="O12" s="46"/>
    </row>
    <row r="13" spans="1:15" ht="21" customHeight="1">
      <c r="A13" s="3"/>
      <c r="B13" s="3"/>
      <c r="C13" s="3"/>
      <c r="D13" s="3"/>
      <c r="E13" s="3"/>
      <c r="F13" s="3"/>
      <c r="G13" s="44"/>
      <c r="H13" s="3"/>
      <c r="I13" s="3"/>
      <c r="J13" s="3"/>
      <c r="K13" s="45"/>
      <c r="L13" s="46"/>
      <c r="M13" s="46"/>
      <c r="N13" s="46"/>
      <c r="O13" s="46"/>
    </row>
    <row r="14" spans="1:15" ht="21" customHeight="1">
      <c r="A14" s="3"/>
      <c r="B14" s="3"/>
      <c r="C14" s="3"/>
      <c r="D14" s="3"/>
      <c r="E14" s="3"/>
      <c r="F14" s="3"/>
      <c r="G14" s="44"/>
      <c r="H14" s="3"/>
      <c r="I14" s="3"/>
      <c r="J14" s="3"/>
      <c r="K14" s="45"/>
      <c r="L14" s="46"/>
      <c r="M14" s="46"/>
      <c r="N14" s="46"/>
      <c r="O14" s="46"/>
    </row>
    <row r="15" spans="1:15" ht="305.45" customHeight="1">
      <c r="A15" s="3"/>
      <c r="B15" s="3"/>
      <c r="C15" s="3"/>
      <c r="D15" s="3"/>
      <c r="E15" s="3"/>
      <c r="F15" s="3"/>
      <c r="G15" s="44"/>
      <c r="H15" s="3"/>
      <c r="I15" s="3"/>
      <c r="J15" s="3"/>
      <c r="K15" s="45"/>
      <c r="L15" s="47" t="s">
        <v>143</v>
      </c>
      <c r="M15" s="46"/>
      <c r="N15" s="46"/>
      <c r="O15" s="46"/>
    </row>
    <row r="16" spans="1:15">
      <c r="A16" s="3"/>
      <c r="B16" s="3"/>
      <c r="C16" s="3"/>
      <c r="D16" s="3"/>
      <c r="E16" s="3"/>
      <c r="F16" s="3"/>
      <c r="G16" s="3"/>
      <c r="H16" s="3"/>
      <c r="I16" s="3"/>
      <c r="J16" s="3"/>
      <c r="K16" s="45"/>
      <c r="L16" s="46"/>
      <c r="M16" s="46"/>
      <c r="N16" s="46"/>
      <c r="O16" s="46"/>
    </row>
    <row r="17" spans="1:15">
      <c r="A17" s="3"/>
      <c r="B17" s="3"/>
      <c r="C17" s="3"/>
      <c r="D17" s="3"/>
      <c r="E17" s="3"/>
      <c r="F17" s="3"/>
      <c r="G17" s="3"/>
      <c r="H17" s="3"/>
      <c r="I17" s="3"/>
      <c r="J17" s="3"/>
      <c r="K17" s="45"/>
      <c r="L17" s="46"/>
      <c r="M17" s="46"/>
      <c r="N17" s="46"/>
      <c r="O17" s="46"/>
    </row>
    <row r="18" spans="1:15">
      <c r="A18" s="3"/>
      <c r="B18" s="3"/>
      <c r="C18" s="3"/>
      <c r="D18" s="3"/>
      <c r="E18" s="3"/>
      <c r="F18" s="3"/>
      <c r="G18" s="3"/>
      <c r="H18" s="3"/>
      <c r="I18" s="3"/>
      <c r="J18" s="3"/>
      <c r="K18" s="45"/>
      <c r="L18" s="46"/>
      <c r="M18" s="46"/>
      <c r="N18" s="46"/>
      <c r="O18" s="46"/>
    </row>
    <row r="19" spans="1:15">
      <c r="A19" s="3"/>
      <c r="B19" s="3"/>
      <c r="C19" s="3"/>
      <c r="D19" s="3"/>
      <c r="E19" s="3"/>
      <c r="F19" s="3"/>
      <c r="G19" s="3"/>
      <c r="H19" s="3"/>
      <c r="I19" s="3"/>
      <c r="J19" s="3"/>
      <c r="K19" s="45"/>
      <c r="L19" s="46"/>
      <c r="M19" s="46"/>
      <c r="N19" s="46"/>
      <c r="O19" s="46"/>
    </row>
    <row r="20" spans="1:15">
      <c r="A20" s="3"/>
      <c r="B20" s="3"/>
      <c r="C20" s="3"/>
      <c r="D20" s="3"/>
      <c r="E20" s="3"/>
      <c r="F20" s="3"/>
      <c r="G20" s="3"/>
      <c r="H20" s="3"/>
      <c r="I20" s="3"/>
      <c r="J20" s="3"/>
      <c r="K20" s="45"/>
      <c r="L20" s="46"/>
      <c r="M20" s="46"/>
      <c r="N20" s="46"/>
      <c r="O20" s="46"/>
    </row>
    <row r="21" spans="1:15">
      <c r="A21" s="3"/>
      <c r="B21" s="3"/>
      <c r="C21" s="3"/>
      <c r="D21" s="3"/>
      <c r="E21" s="3"/>
      <c r="F21" s="3"/>
      <c r="G21" s="3"/>
      <c r="H21" s="3"/>
      <c r="I21" s="3"/>
      <c r="J21" s="3"/>
      <c r="K21" s="45"/>
      <c r="L21" s="46"/>
      <c r="M21" s="46"/>
      <c r="N21" s="46"/>
      <c r="O21" s="46"/>
    </row>
    <row r="22" spans="1:15">
      <c r="A22" s="3"/>
      <c r="B22" s="3"/>
      <c r="C22" s="3"/>
      <c r="D22" s="3"/>
      <c r="E22" s="3"/>
      <c r="F22" s="3"/>
      <c r="G22" s="3"/>
      <c r="H22" s="3"/>
      <c r="I22" s="3"/>
      <c r="J22" s="3"/>
      <c r="K22" s="45"/>
      <c r="L22" s="46"/>
      <c r="M22" s="46"/>
      <c r="N22" s="46"/>
      <c r="O22" s="46"/>
    </row>
    <row r="23" spans="1:15">
      <c r="A23" s="3"/>
      <c r="B23" s="3"/>
      <c r="C23" s="3"/>
      <c r="D23" s="3"/>
      <c r="E23" s="3"/>
      <c r="F23" s="3"/>
      <c r="G23" s="3"/>
      <c r="H23" s="3"/>
      <c r="I23" s="3"/>
      <c r="J23" s="3"/>
      <c r="K23" s="45"/>
      <c r="L23" s="46"/>
      <c r="M23" s="46"/>
      <c r="N23" s="46"/>
      <c r="O23" s="46"/>
    </row>
    <row r="24" spans="1:15">
      <c r="A24" s="3"/>
      <c r="B24" s="3"/>
      <c r="C24" s="3"/>
      <c r="D24" s="3"/>
      <c r="E24" s="3"/>
      <c r="F24" s="3"/>
      <c r="G24" s="3"/>
      <c r="H24" s="3"/>
      <c r="I24" s="3"/>
      <c r="J24" s="3"/>
      <c r="K24" s="45"/>
      <c r="L24" s="46"/>
      <c r="M24" s="46"/>
      <c r="N24" s="46"/>
      <c r="O24" s="46"/>
    </row>
    <row r="25" spans="1:15">
      <c r="A25" s="3"/>
      <c r="B25" s="3"/>
      <c r="C25" s="3"/>
      <c r="D25" s="3"/>
      <c r="E25" s="3"/>
      <c r="F25" s="3"/>
      <c r="G25" s="3"/>
      <c r="H25" s="3"/>
      <c r="I25" s="3"/>
      <c r="J25" s="3"/>
      <c r="K25" s="45"/>
      <c r="L25" s="46"/>
      <c r="M25" s="46"/>
      <c r="N25" s="46"/>
      <c r="O25" s="46"/>
    </row>
    <row r="26" spans="1:15">
      <c r="A26" s="3"/>
      <c r="B26" s="3"/>
      <c r="C26" s="3"/>
      <c r="D26" s="3"/>
      <c r="E26" s="3"/>
      <c r="F26" s="3"/>
      <c r="G26" s="3"/>
      <c r="H26" s="3"/>
      <c r="I26" s="3"/>
      <c r="J26" s="3"/>
      <c r="K26" s="45"/>
      <c r="L26" s="46"/>
      <c r="M26" s="46"/>
      <c r="N26" s="46"/>
      <c r="O26" s="46"/>
    </row>
    <row r="27" spans="1:15">
      <c r="A27" s="3"/>
      <c r="B27" s="3"/>
      <c r="C27" s="3"/>
      <c r="D27" s="3"/>
      <c r="E27" s="3"/>
      <c r="F27" s="3"/>
      <c r="G27" s="3"/>
      <c r="H27" s="3"/>
      <c r="I27" s="3"/>
      <c r="J27" s="3"/>
      <c r="K27" s="45"/>
      <c r="L27" s="46"/>
      <c r="M27" s="46"/>
      <c r="N27" s="46"/>
      <c r="O27" s="46"/>
    </row>
    <row r="28" spans="1:15">
      <c r="A28" s="3"/>
      <c r="B28" s="3"/>
      <c r="C28" s="3"/>
      <c r="D28" s="3"/>
      <c r="E28" s="3"/>
      <c r="F28" s="3"/>
      <c r="G28" s="3"/>
      <c r="H28" s="3"/>
      <c r="I28" s="3"/>
      <c r="J28" s="3"/>
      <c r="K28" s="45"/>
      <c r="L28" s="46"/>
      <c r="M28" s="46"/>
      <c r="N28" s="46"/>
      <c r="O28" s="46"/>
    </row>
    <row r="29" spans="1:15">
      <c r="A29" s="3"/>
      <c r="B29" s="3"/>
      <c r="C29" s="3"/>
      <c r="D29" s="3"/>
      <c r="E29" s="3"/>
      <c r="F29" s="3"/>
      <c r="G29" s="3"/>
      <c r="H29" s="3"/>
      <c r="I29" s="3"/>
      <c r="J29" s="3"/>
      <c r="K29" s="45"/>
      <c r="L29" s="46"/>
      <c r="M29" s="46"/>
      <c r="N29" s="46"/>
      <c r="O29" s="46"/>
    </row>
    <row r="30" spans="1:15">
      <c r="A30" s="3"/>
      <c r="B30" s="3"/>
      <c r="C30" s="3"/>
      <c r="D30" s="3"/>
      <c r="E30" s="3"/>
      <c r="F30" s="3"/>
      <c r="G30" s="3"/>
      <c r="H30" s="3"/>
      <c r="I30" s="3"/>
      <c r="J30" s="3"/>
      <c r="K30" s="45"/>
      <c r="L30" s="46"/>
      <c r="M30" s="46"/>
      <c r="N30" s="46"/>
      <c r="O30" s="46"/>
    </row>
    <row r="31" spans="1:15">
      <c r="A31" s="3"/>
      <c r="B31" s="3"/>
      <c r="C31" s="3"/>
      <c r="D31" s="3"/>
      <c r="E31" s="3"/>
      <c r="F31" s="3"/>
      <c r="G31" s="3"/>
      <c r="H31" s="3"/>
      <c r="I31" s="3"/>
      <c r="J31" s="3"/>
      <c r="K31" s="45"/>
      <c r="L31" s="46"/>
      <c r="M31" s="46"/>
      <c r="N31" s="46"/>
      <c r="O31" s="46"/>
    </row>
    <row r="32" spans="1:15">
      <c r="A32" s="3"/>
      <c r="B32" s="3"/>
      <c r="C32" s="3"/>
      <c r="D32" s="3"/>
      <c r="E32" s="3"/>
      <c r="F32" s="3"/>
      <c r="G32" s="3"/>
      <c r="H32" s="3"/>
      <c r="I32" s="3"/>
      <c r="J32" s="3"/>
      <c r="K32" s="45"/>
      <c r="L32" s="46"/>
      <c r="M32" s="46"/>
      <c r="N32" s="46"/>
      <c r="O32" s="46"/>
    </row>
    <row r="33" spans="1:15">
      <c r="A33" s="3"/>
      <c r="B33" s="3"/>
      <c r="C33" s="3"/>
      <c r="D33" s="3"/>
      <c r="E33" s="3"/>
      <c r="F33" s="3"/>
      <c r="G33" s="3"/>
      <c r="H33" s="3"/>
      <c r="I33" s="3"/>
      <c r="J33" s="3"/>
      <c r="K33" s="45"/>
      <c r="L33" s="46"/>
      <c r="M33" s="46"/>
      <c r="N33" s="46"/>
      <c r="O33" s="46"/>
    </row>
    <row r="34" spans="1:15">
      <c r="A34" s="3"/>
      <c r="B34" s="3"/>
      <c r="C34" s="3"/>
      <c r="D34" s="3"/>
      <c r="E34" s="3"/>
      <c r="F34" s="3"/>
      <c r="G34" s="3"/>
      <c r="H34" s="3"/>
      <c r="I34" s="3"/>
      <c r="J34" s="3"/>
      <c r="K34" s="45"/>
      <c r="L34" s="46"/>
      <c r="M34" s="46"/>
      <c r="N34" s="46"/>
      <c r="O34" s="46"/>
    </row>
    <row r="35" spans="1:15">
      <c r="A35" s="3"/>
      <c r="B35" s="3"/>
      <c r="C35" s="3"/>
      <c r="D35" s="3"/>
      <c r="E35" s="3"/>
      <c r="F35" s="3"/>
      <c r="G35" s="3"/>
      <c r="H35" s="3"/>
      <c r="I35" s="3"/>
      <c r="J35" s="3"/>
      <c r="K35" s="45"/>
      <c r="L35" s="46"/>
      <c r="M35" s="46"/>
      <c r="N35" s="46"/>
      <c r="O35" s="46"/>
    </row>
    <row r="36" spans="1:15">
      <c r="A36" s="3"/>
      <c r="B36" s="3"/>
      <c r="C36" s="3"/>
      <c r="D36" s="3"/>
      <c r="E36" s="3"/>
      <c r="F36" s="3"/>
      <c r="G36" s="3"/>
      <c r="H36" s="3"/>
      <c r="I36" s="3"/>
      <c r="J36" s="3"/>
      <c r="K36" s="45"/>
      <c r="L36" s="46"/>
      <c r="M36" s="46"/>
      <c r="N36" s="46"/>
      <c r="O36" s="46"/>
    </row>
    <row r="37" spans="1:15">
      <c r="A37" s="3"/>
      <c r="B37" s="3"/>
      <c r="C37" s="3"/>
      <c r="D37" s="3"/>
      <c r="E37" s="3"/>
      <c r="F37" s="3"/>
      <c r="G37" s="3"/>
      <c r="H37" s="3"/>
      <c r="I37" s="3"/>
      <c r="J37" s="3"/>
      <c r="K37" s="45"/>
    </row>
    <row r="38" spans="1:15">
      <c r="A38" s="3"/>
      <c r="B38" s="3"/>
      <c r="C38" s="3"/>
      <c r="D38" s="3"/>
      <c r="E38" s="3"/>
      <c r="F38" s="3"/>
      <c r="G38" s="3"/>
      <c r="H38" s="3"/>
      <c r="I38" s="3"/>
      <c r="J38" s="3"/>
      <c r="K38" s="45"/>
    </row>
    <row r="39" spans="1:15">
      <c r="A39" s="3"/>
      <c r="B39" s="3"/>
      <c r="C39" s="3"/>
      <c r="D39" s="3"/>
      <c r="E39" s="3"/>
      <c r="F39" s="3"/>
      <c r="G39" s="3"/>
      <c r="H39" s="3"/>
      <c r="I39" s="3"/>
      <c r="J39" s="3"/>
      <c r="K39" s="45"/>
    </row>
    <row r="40" spans="1:15">
      <c r="A40" s="3"/>
      <c r="B40" s="3"/>
      <c r="C40" s="3"/>
      <c r="D40" s="3"/>
      <c r="E40" s="3"/>
      <c r="F40" s="3"/>
      <c r="G40" s="3"/>
      <c r="H40" s="3"/>
      <c r="I40" s="3"/>
      <c r="J40" s="3"/>
      <c r="K40" s="45"/>
    </row>
    <row r="41" spans="1:15">
      <c r="A41" s="3"/>
      <c r="B41" s="3"/>
      <c r="C41" s="3"/>
      <c r="D41" s="3"/>
      <c r="E41" s="3"/>
      <c r="F41" s="3"/>
      <c r="G41" s="3"/>
      <c r="H41" s="3"/>
      <c r="I41" s="3"/>
      <c r="J41" s="3"/>
      <c r="K41" s="45"/>
    </row>
    <row r="42" spans="1:15">
      <c r="A42" s="3"/>
      <c r="G42" s="3"/>
      <c r="H42" s="3"/>
      <c r="I42" s="3"/>
      <c r="J42" s="3"/>
    </row>
    <row r="43" spans="1:15">
      <c r="A43" s="3"/>
      <c r="G43" s="3"/>
      <c r="H43" s="3"/>
      <c r="I43" s="3"/>
      <c r="J43" s="3"/>
    </row>
    <row r="44" spans="1:15">
      <c r="A44" s="3"/>
      <c r="G44" s="3"/>
      <c r="J44" s="3"/>
    </row>
    <row r="45" spans="1:15">
      <c r="A45" s="3"/>
      <c r="G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J54" s="3"/>
    </row>
  </sheetData>
  <mergeCells count="4">
    <mergeCell ref="B9:E9"/>
    <mergeCell ref="B10:E10"/>
    <mergeCell ref="B11:E11"/>
    <mergeCell ref="B8:E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4"/>
  <sheetViews>
    <sheetView zoomScale="63" zoomScaleNormal="63" workbookViewId="0">
      <selection sqref="A1:H20"/>
    </sheetView>
  </sheetViews>
  <sheetFormatPr defaultColWidth="8.85546875" defaultRowHeight="15"/>
  <cols>
    <col min="1" max="1" width="3.85546875" customWidth="1"/>
    <col min="2" max="2" width="43.42578125" customWidth="1"/>
    <col min="3" max="3" width="15.42578125" customWidth="1"/>
    <col min="4" max="4" width="14.42578125" customWidth="1"/>
    <col min="5" max="7" width="44.42578125" customWidth="1"/>
  </cols>
  <sheetData>
    <row r="1" spans="1:9" ht="21">
      <c r="A1" s="105"/>
      <c r="B1" s="106" t="str">
        <f>'Training Plan-Template'!D2</f>
        <v>Digital User Experience Professional</v>
      </c>
      <c r="C1" s="107"/>
      <c r="D1" s="107"/>
      <c r="E1" s="107"/>
      <c r="F1" s="107"/>
      <c r="G1" s="107"/>
      <c r="H1" s="105"/>
    </row>
    <row r="2" spans="1:9" ht="21">
      <c r="A2" s="105"/>
      <c r="B2" s="106" t="str">
        <f>'Training Plan-Template'!I6</f>
        <v>BSc (Hons) Digital User Experience (UX)</v>
      </c>
      <c r="C2" s="107"/>
      <c r="D2" s="107"/>
      <c r="E2" s="107"/>
      <c r="F2" s="107"/>
      <c r="G2" s="107"/>
      <c r="H2" s="105"/>
    </row>
    <row r="3" spans="1:9" ht="81" customHeight="1">
      <c r="A3" s="105"/>
      <c r="B3" s="147" t="str">
        <f>'Training Plan-Template'!R7</f>
        <v>he course normally takes around four years (44 months) part-time to complete, this includes around 38 months on programme and up to 6 months for End Point Assessment.
This four year programme provides the framework for you to investigate, analyse and design the experiences people have with digital products and services, both current and emerging, in your place of work.
The programme makes extensive use of Sheffield Hallam University’s state-of-the-art digital resources to foster the practical and intellectual skills employees need to excel and provide leadership in tomorrow’s UX industry.</v>
      </c>
      <c r="C3" s="147"/>
      <c r="D3" s="147"/>
      <c r="E3" s="147"/>
      <c r="F3" s="147"/>
      <c r="G3" s="147"/>
      <c r="H3" s="105"/>
    </row>
    <row r="4" spans="1:9" s="49" customFormat="1" ht="69" customHeight="1">
      <c r="A4" s="48"/>
      <c r="B4" s="146" t="s">
        <v>144</v>
      </c>
      <c r="C4" s="146"/>
      <c r="D4" s="146"/>
      <c r="E4" s="146"/>
      <c r="F4" s="146"/>
      <c r="G4" s="146"/>
      <c r="H4" s="48"/>
      <c r="I4" s="48"/>
    </row>
    <row r="5" spans="1:9" ht="106.5" customHeight="1">
      <c r="A5" s="3"/>
      <c r="B5" s="3"/>
      <c r="C5" s="64" t="s">
        <v>145</v>
      </c>
      <c r="D5" s="65" t="s">
        <v>146</v>
      </c>
      <c r="E5" s="65" t="s">
        <v>147</v>
      </c>
      <c r="F5" s="65" t="s">
        <v>148</v>
      </c>
      <c r="G5" s="66" t="s">
        <v>149</v>
      </c>
      <c r="H5" s="3"/>
      <c r="I5" s="3"/>
    </row>
    <row r="6" spans="1:9" ht="118.5" customHeight="1">
      <c r="A6" s="124" t="s">
        <v>86</v>
      </c>
      <c r="B6" s="60" t="str">
        <f>'Training Plan-Template'!C16</f>
        <v>CORE VALUES (UX)</v>
      </c>
      <c r="C6" s="50">
        <f>'Training Plan-Template'!E16</f>
        <v>1</v>
      </c>
      <c r="D6" s="50">
        <f>'Training Plan-Template'!F16</f>
        <v>2</v>
      </c>
      <c r="E6" s="53" t="str">
        <f>'Training Plan-Template'!T16</f>
        <v>Support the Skill Scan accuracy and the Apprentice's attempt at the Starting Point Exercise</v>
      </c>
      <c r="F6" s="53" t="str">
        <f>'Training Plan-Template'!U16</f>
        <v>Support completion of the Starting Point Exercise in the first three weeks. 
Provide organisational principles and core values view beyond their immediate operational. Provide view of organisational structure and map of key stakeholders / clients / audiences / users.</v>
      </c>
      <c r="G6" s="54" t="str">
        <f>'Training Plan-Template'!V16</f>
        <v xml:space="preserve">With WBL Coach review the Starting Point Exercise and develop initial KSB development targets. Support reflection in relation to core values exercises.
</v>
      </c>
      <c r="H6" s="3"/>
      <c r="I6" s="3"/>
    </row>
    <row r="7" spans="1:9" ht="92.25" customHeight="1">
      <c r="A7" s="124"/>
      <c r="B7" s="61" t="str">
        <f>'Training Plan-Template'!C17</f>
        <v>UX RESEARCH &amp;  METHODS</v>
      </c>
      <c r="C7" s="51">
        <f>'Training Plan-Template'!E17</f>
        <v>2</v>
      </c>
      <c r="D7" s="51">
        <f>'Training Plan-Template'!F17</f>
        <v>4</v>
      </c>
      <c r="E7" s="55" t="str">
        <f>'Training Plan-Template'!T17</f>
        <v>Offer insight and access to core research methods and processes used in your organisations key activities.</v>
      </c>
      <c r="F7" s="55" t="str">
        <f>'Training Plan-Template'!U17</f>
        <v>Facilitate access to information related to key research materials and methods being explored during module coursework.  Check with your apprentice what is most relevant and how you can support.</v>
      </c>
      <c r="G7" s="56" t="str">
        <f>'Training Plan-Template'!V17</f>
        <v>Use the Apprenticeship Progress Review to develop further targets through activities focussed on  the use of research to develop projects.</v>
      </c>
      <c r="H7" s="3"/>
      <c r="I7" s="3"/>
    </row>
    <row r="8" spans="1:9" ht="151.5" customHeight="1">
      <c r="A8" s="124"/>
      <c r="B8" s="61" t="str">
        <f>'Training Plan-Template'!C18</f>
        <v xml:space="preserve">UX PRACTICE 1 </v>
      </c>
      <c r="C8" s="51">
        <f>'Training Plan-Template'!E18</f>
        <v>5</v>
      </c>
      <c r="D8" s="51">
        <f>'Training Plan-Template'!F18</f>
        <v>8</v>
      </c>
      <c r="E8" s="55" t="str">
        <f>'Training Plan-Template'!T18</f>
        <v>Enable research in the organisation &amp; support identification of an appropriate work-based digital UX project in the context of the apprentices role and level.</v>
      </c>
      <c r="F8" s="55" t="str">
        <f>'Training Plan-Template'!U18</f>
        <v xml:space="preserve">Provide space and support for your apprentice to develop insights into user requirements, so they can focus on adding value and critical analysis. Provide access to stakeholders who can help the Apprentice develop their an understanding of the organisation's metrics for success.  This will support preparation for the Apprentice's presentation in the module 
</v>
      </c>
      <c r="G8" s="56" t="str">
        <f>'Training Plan-Template'!V18</f>
        <v>Help the Apprentice to reflect on their capability to articulate their learning and their ability to deploy the methods of assessment that will be repeated in EPA.</v>
      </c>
      <c r="H8" s="3"/>
      <c r="I8" s="3"/>
    </row>
    <row r="9" spans="1:9" ht="96" customHeight="1">
      <c r="A9" s="124"/>
      <c r="B9" s="61" t="str">
        <f>'Training Plan-Template'!C19</f>
        <v>PPD 1 (UX)</v>
      </c>
      <c r="C9" s="51">
        <f>'Training Plan-Template'!E19</f>
        <v>1</v>
      </c>
      <c r="D9" s="51">
        <f>'Training Plan-Template'!F19</f>
        <v>8</v>
      </c>
      <c r="E9" s="55" t="str">
        <f>'Training Plan-Template'!T19</f>
        <v xml:space="preserve">Support the Skill Scan accuracy and the Apprentice's attempt at the Starting Point Exercise.
</v>
      </c>
      <c r="F9" s="55" t="str">
        <f>'Training Plan-Template'!U19</f>
        <v>Help the Apprentice to complete a Skill Scan Review in the first three weeks of the Apprenticeship. Identify opportunities for experience on the UX Practice modules.</v>
      </c>
      <c r="G9" s="56" t="str">
        <f>'Training Plan-Template'!V19</f>
        <v>Confirm opportunities for experience for L5 Sem 1 modules (Data Economies &amp; Bridging Digital &amp; Physical Experiences) Update the Apprentice's action plan during the Apprenticeship Progress Review.</v>
      </c>
      <c r="H9" s="3"/>
      <c r="I9" s="3"/>
    </row>
    <row r="10" spans="1:9">
      <c r="A10" s="3"/>
      <c r="B10" s="57"/>
      <c r="C10" s="52"/>
      <c r="D10" s="52"/>
      <c r="E10" s="58"/>
      <c r="F10" s="58"/>
      <c r="G10" s="59"/>
      <c r="H10" s="3"/>
      <c r="I10" s="3"/>
    </row>
    <row r="11" spans="1:9" ht="181.5" customHeight="1">
      <c r="A11" s="124" t="s">
        <v>103</v>
      </c>
      <c r="B11" s="61" t="str">
        <f>'Training Plan-Template'!C21</f>
        <v>DATA ECONOMIES (UX)</v>
      </c>
      <c r="C11" s="51">
        <f>'Training Plan-Template'!E21</f>
        <v>1</v>
      </c>
      <c r="D11" s="51">
        <f>'Training Plan-Template'!F21</f>
        <v>2</v>
      </c>
      <c r="E11" s="55" t="str">
        <f>'Training Plan-Template'!T21</f>
        <v>Provide access to data from a range of sources, to support innovative approaches to designing products and delivering services.</v>
      </c>
      <c r="F11" s="55" t="str">
        <f>'Training Plan-Template'!U21</f>
        <v xml:space="preserve">Provide space and support for your apprentice to develop insights, through data and analytics, into user experiences, so they can focus on adding value and critical analysis. Provide the legal, ethical, professional and regulatory frameworks of your organisation. Provide access to stakeholders who can help the Apprentice develop their understanding of the organisation's KPI's. This will support preparation for the Apprentice's presentation in the module.
</v>
      </c>
      <c r="G11" s="56" t="str">
        <f>'Training Plan-Template'!V21</f>
        <v xml:space="preserve">Use the next Apprenticeship Progress Review to support your Apprentice to reflect and synthesise their learning so they can apply knowledge and skills in the work place, working to new targets.
</v>
      </c>
      <c r="H11" s="3"/>
      <c r="I11" s="3"/>
    </row>
    <row r="12" spans="1:9" ht="135.75" customHeight="1">
      <c r="A12" s="124"/>
      <c r="B12" s="61" t="str">
        <f>'Training Plan-Template'!C22</f>
        <v>BRIDGING DIGITAL &amp; PHYSICAL EXPERIENCES (UX)</v>
      </c>
      <c r="C12" s="51">
        <f>'Training Plan-Template'!E22</f>
        <v>2</v>
      </c>
      <c r="D12" s="51">
        <f>'Training Plan-Template'!F22</f>
        <v>4</v>
      </c>
      <c r="E12" s="55" t="str">
        <f>'Training Plan-Template'!T22</f>
        <v>Identify an 'experience gaps' project opportunity/brief, where a product or service crosses different devices and service providers, where users lose support.</v>
      </c>
      <c r="F12" s="55" t="str">
        <f>'Training Plan-Template'!U22</f>
        <v xml:space="preserve">Support the apprentice in identifying key user touchpoints, the limits of the technology and environments. Provide access to apprentice to examine user preferences and behaviours. Support the prototyping of solutions that bridge experience gaps for your users.
</v>
      </c>
      <c r="G12" s="56" t="str">
        <f>'Training Plan-Template'!V22</f>
        <v>Help the Apprentice to reflect on their capability to articulate their learning and their ability to deploy the methods of assessment that will be repeated in EPA.</v>
      </c>
      <c r="H12" s="3"/>
      <c r="I12" s="3"/>
    </row>
    <row r="13" spans="1:9" ht="166.5" customHeight="1">
      <c r="A13" s="124"/>
      <c r="B13" s="61" t="str">
        <f>'Training Plan-Template'!C23</f>
        <v xml:space="preserve">UX PRACTICE 2 </v>
      </c>
      <c r="C13" s="51">
        <f>'Training Plan-Template'!E23</f>
        <v>5</v>
      </c>
      <c r="D13" s="51">
        <f>'Training Plan-Template'!F23</f>
        <v>8</v>
      </c>
      <c r="E13" s="55" t="str">
        <f>'Training Plan-Template'!T23</f>
        <v>Enable research in the organisation &amp; support identification of an appropriate digital UX project in the context of the apprentices role within the organisation.</v>
      </c>
      <c r="F13" s="55" t="str">
        <f>'Training Plan-Template'!U23</f>
        <v xml:space="preserve">Provide space and support for your apprentice to articulate digital product or service requirements including business &amp; technical. Give responsibility to apprentice to select and deliver UX activities within give timeframes and budgets, in order to meet business needs. Facilitate access to relevant technical teams to ensure the effective application of design recommendations.
</v>
      </c>
      <c r="G13" s="56" t="str">
        <f>'Training Plan-Template'!V23</f>
        <v>Help the Apprentice to reflect on their capability to articulate their learning and their ability to deploy the methods of assessment that will be repeated in EPA.</v>
      </c>
      <c r="H13" s="3"/>
      <c r="I13" s="3"/>
    </row>
    <row r="14" spans="1:9" ht="109.5" customHeight="1">
      <c r="A14" s="124"/>
      <c r="B14" s="61" t="str">
        <f>'Training Plan-Template'!C24</f>
        <v>PPD 2 (UX)</v>
      </c>
      <c r="C14" s="51">
        <f>'Training Plan-Template'!E24</f>
        <v>1</v>
      </c>
      <c r="D14" s="51">
        <f>'Training Plan-Template'!F24</f>
        <v>8</v>
      </c>
      <c r="E14" s="55" t="str">
        <f>'Training Plan-Template'!T24</f>
        <v>Offer insight into decision making process within organisation, which feature economic factors. Allow access and review of the business models used.
Support the Apprentice to review their Skill Scan and evaluate progress</v>
      </c>
      <c r="F14" s="55" t="str">
        <f>'Training Plan-Template'!U24</f>
        <v>Provide opportunities for delivering business critical change, for example shadowing senior staff and actively supporting their work.</v>
      </c>
      <c r="G14" s="56" t="str">
        <f>'Training Plan-Template'!V24</f>
        <v xml:space="preserve">Help the Apprentice to use the next progress review to re-examine how they have been meeting their KSB's and opportunities to develop evidence for EPA. </v>
      </c>
      <c r="H14" s="3"/>
      <c r="I14" s="3"/>
    </row>
    <row r="15" spans="1:9">
      <c r="A15" s="3"/>
      <c r="B15" s="57"/>
      <c r="C15" s="52"/>
      <c r="D15" s="52"/>
      <c r="E15" s="58"/>
      <c r="F15" s="58"/>
      <c r="G15" s="59"/>
      <c r="H15" s="3"/>
      <c r="I15" s="3"/>
    </row>
    <row r="16" spans="1:9" ht="149.25" customHeight="1">
      <c r="A16" s="124" t="s">
        <v>118</v>
      </c>
      <c r="B16" s="61" t="str">
        <f>'Training Plan-Template'!C26</f>
        <v>DIGITAL UX FUTURES</v>
      </c>
      <c r="C16" s="51">
        <f>'Training Plan-Template'!E26</f>
        <v>1</v>
      </c>
      <c r="D16" s="51">
        <f>'Training Plan-Template'!F26</f>
        <v>4</v>
      </c>
      <c r="E16" s="55" t="str">
        <f>'Training Plan-Template'!T26</f>
        <v>Identify opportunities for the Apprentice to engage in fore sighting to develop an appreciation of what is ahead by looking at physical, social, cultural, political, technological, and economic trends and indicators of change.</v>
      </c>
      <c r="F16" s="55" t="str">
        <f>'Training Plan-Template'!U26</f>
        <v xml:space="preserve">Provide space and support for your apprentice to identify opportunities for innovation through collaboration and evaluative research activities. Give Apprentice responsibility to lead on analysis, synthesis and interpretation of research findings to create insights and strategies to share with product teams for digital product / service development.
</v>
      </c>
      <c r="G16" s="56" t="str">
        <f>'Training Plan-Template'!V26</f>
        <v>Help the Apprentice to reflect on their ability to articulate their learning and their skills to deploy the methods of assessment that will be repeated in the End Point Assessment</v>
      </c>
      <c r="H16" s="3"/>
      <c r="I16" s="3"/>
    </row>
    <row r="17" spans="1:9" ht="100.5" customHeight="1">
      <c r="A17" s="124"/>
      <c r="B17" s="62" t="str">
        <f>'Training Plan-Template'!C28</f>
        <v>UX PROJECTS</v>
      </c>
      <c r="C17" s="51">
        <f>'Training Plan-Template'!E28</f>
        <v>5</v>
      </c>
      <c r="D17" s="51">
        <f>'Training Plan-Template'!F28</f>
        <v>8</v>
      </c>
      <c r="E17" s="55" t="str">
        <f>'Training Plan-Template'!T28</f>
        <v>Agree the format and structure of the Apprentice's UX Portfolio.</v>
      </c>
      <c r="F17" s="55" t="str">
        <f>'Training Plan-Template'!U28</f>
        <v>Support the Apprentice in the preparation of their UX portfolio of projects ensuring the content evidences the knowledge, skills and behaviours required by the EPA. This portfolio will be used at the EPA in support of the professional discussion task.</v>
      </c>
      <c r="G17" s="56" t="str">
        <f>'Training Plan-Template'!V28</f>
        <v>Support preparation of portfolio to meet Gateway requirements.</v>
      </c>
      <c r="H17" s="3"/>
      <c r="I17" s="3"/>
    </row>
    <row r="18" spans="1:9" ht="140.25" customHeight="1">
      <c r="A18" s="124"/>
      <c r="B18" s="63" t="str">
        <f>'Training Plan-Template'!C29</f>
        <v>UX EPA
(part of the module in learning, but excluding EPA Assessment activities)</v>
      </c>
      <c r="C18" s="51">
        <f>'Training Plan-Template'!E29</f>
        <v>3</v>
      </c>
      <c r="D18" s="51">
        <f>'Training Plan-Template'!F29</f>
        <v>8</v>
      </c>
      <c r="E18" s="55" t="str">
        <f>'Training Plan-Template'!T29</f>
        <v xml:space="preserve">Support preparation for gateway. Identify and support a work-based project proposal that is S.M.A.R.T and strategically aligned to requirements of gateway and EPA.
</v>
      </c>
      <c r="F18" s="55" t="str">
        <f>'Training Plan-Template'!U29</f>
        <v>Support the apprentice, as they deliver the EPA project. Support progress through Gateway process. Verify that the work submitted is that of the Apprentice. Confirm Apprentice is working at, or above, the level of the occupational standard. Support development of the work-based project report. Provide opportunities to practice professional discussion and presentation technique.</v>
      </c>
      <c r="G18" s="56" t="str">
        <f>'Training Plan-Template'!V29</f>
        <v>Use APRs to provide support during EPA and consider career progression.</v>
      </c>
      <c r="H18" s="3"/>
      <c r="I18" s="3"/>
    </row>
    <row r="19" spans="1:9">
      <c r="A19" s="124"/>
      <c r="B19" s="57"/>
      <c r="C19" s="52"/>
      <c r="D19" s="52"/>
      <c r="E19" s="58"/>
      <c r="F19" s="58"/>
      <c r="G19" s="59"/>
      <c r="H19" s="3"/>
      <c r="I19" s="3"/>
    </row>
    <row r="20" spans="1:9" ht="38.450000000000003" customHeight="1">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H24" s="3"/>
      <c r="I24" s="3"/>
    </row>
  </sheetData>
  <mergeCells count="5">
    <mergeCell ref="B4:G4"/>
    <mergeCell ref="B3:G3"/>
    <mergeCell ref="A6:A9"/>
    <mergeCell ref="A11:A14"/>
    <mergeCell ref="A16: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file>

<file path=customXml/itemProps2.xml><?xml version="1.0" encoding="utf-8"?>
<ds:datastoreItem xmlns:ds="http://schemas.openxmlformats.org/officeDocument/2006/customXml" ds:itemID="{E9B4A680-09C2-49F2-8388-C390CD82792E}"/>
</file>

<file path=customXml/itemProps3.xml><?xml version="1.0" encoding="utf-8"?>
<ds:datastoreItem xmlns:ds="http://schemas.openxmlformats.org/officeDocument/2006/customXml" ds:itemID="{2A1B30E5-7CEC-4767-B06F-C0D67D5CAA34}"/>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2022-09-13T07:47:08Z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