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12"/>
  <workbookPr/>
  <mc:AlternateContent xmlns:mc="http://schemas.openxmlformats.org/markup-compatibility/2006">
    <mc:Choice Requires="x15">
      <x15ac:absPath xmlns:x15ac="http://schemas.microsoft.com/office/spreadsheetml/2010/11/ac" url="https://sheffieldhallam-my.sharepoint.com/personal/acesfa_hallam_shu_ac_uk/Documents/2022/APPRENTICESHIP/Course Documents/Traininng Map/"/>
    </mc:Choice>
  </mc:AlternateContent>
  <xr:revisionPtr revIDLastSave="434" documentId="8_{C3929821-DDBD-43AE-B7AF-2076A60E514C}" xr6:coauthVersionLast="47" xr6:coauthVersionMax="47" xr10:uidLastSave="{BE113332-340D-417C-9F7B-D7DF0F8866D2}"/>
  <bookViews>
    <workbookView xWindow="-110" yWindow="-110" windowWidth="38620" windowHeight="21100" xr2:uid="{00000000-000D-0000-FFFF-FFFF00000000}"/>
  </bookViews>
  <sheets>
    <sheet name="Training Plan-Template - Base" sheetId="14" r:id="rId1"/>
    <sheet name="Plan on a page and Pie chart" sheetId="10" r:id="rId2"/>
    <sheet name="Plan on a page" sheetId="15" r:id="rId3"/>
  </sheets>
  <definedNames>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 i="14" l="1"/>
  <c r="B22" i="15"/>
  <c r="C22" i="15"/>
  <c r="D22" i="15"/>
  <c r="E22" i="15"/>
  <c r="F22" i="15"/>
  <c r="G22" i="15"/>
  <c r="B23" i="15"/>
  <c r="C23" i="15"/>
  <c r="D23" i="15"/>
  <c r="E23" i="15"/>
  <c r="F23" i="15"/>
  <c r="G23" i="15"/>
  <c r="B24" i="15"/>
  <c r="C24" i="15"/>
  <c r="D24" i="15"/>
  <c r="E24" i="15"/>
  <c r="F24" i="15"/>
  <c r="G24" i="15"/>
  <c r="B25" i="15"/>
  <c r="C25" i="15"/>
  <c r="D25" i="15"/>
  <c r="E25" i="15"/>
  <c r="F25" i="15"/>
  <c r="G25" i="15"/>
  <c r="B21" i="15"/>
  <c r="C21" i="15"/>
  <c r="D21" i="15"/>
  <c r="E21" i="15"/>
  <c r="F21" i="15"/>
  <c r="G21" i="15"/>
  <c r="B20" i="15"/>
  <c r="E17" i="15"/>
  <c r="G20" i="15"/>
  <c r="F20" i="15"/>
  <c r="E20" i="15"/>
  <c r="D20" i="15"/>
  <c r="C20" i="15"/>
  <c r="B14" i="15"/>
  <c r="C14" i="15"/>
  <c r="D14" i="15"/>
  <c r="E14" i="15"/>
  <c r="F14" i="15"/>
  <c r="G14" i="15"/>
  <c r="B15" i="15"/>
  <c r="C15" i="15"/>
  <c r="D15" i="15"/>
  <c r="E15" i="15"/>
  <c r="F15" i="15"/>
  <c r="G15" i="15"/>
  <c r="B16" i="15"/>
  <c r="C16" i="15"/>
  <c r="D16" i="15"/>
  <c r="E16" i="15"/>
  <c r="F16" i="15"/>
  <c r="G16" i="15"/>
  <c r="B17" i="15"/>
  <c r="C17" i="15"/>
  <c r="D17" i="15"/>
  <c r="F17" i="15"/>
  <c r="G17" i="15"/>
  <c r="B18" i="15"/>
  <c r="C18" i="15"/>
  <c r="D18" i="15"/>
  <c r="E18" i="15"/>
  <c r="F18" i="15"/>
  <c r="G18" i="15"/>
  <c r="C13" i="15"/>
  <c r="G13" i="15"/>
  <c r="F13" i="15"/>
  <c r="E13" i="15"/>
  <c r="D13" i="15"/>
  <c r="B13" i="15"/>
  <c r="B8" i="15"/>
  <c r="C8" i="15"/>
  <c r="D8" i="15"/>
  <c r="E8" i="15"/>
  <c r="F8" i="15"/>
  <c r="G8" i="15"/>
  <c r="B9" i="15"/>
  <c r="C9" i="15"/>
  <c r="D9" i="15"/>
  <c r="E9" i="15"/>
  <c r="F9" i="15"/>
  <c r="G9" i="15"/>
  <c r="B10" i="15"/>
  <c r="C10" i="15"/>
  <c r="D10" i="15"/>
  <c r="E10" i="15"/>
  <c r="F10" i="15"/>
  <c r="G10" i="15"/>
  <c r="B11" i="15"/>
  <c r="C11" i="15"/>
  <c r="D11" i="15"/>
  <c r="E11" i="15"/>
  <c r="F11" i="15"/>
  <c r="G11" i="15"/>
  <c r="B7" i="15"/>
  <c r="C7" i="15"/>
  <c r="D7" i="15"/>
  <c r="E7" i="15"/>
  <c r="F7" i="15"/>
  <c r="G7" i="15"/>
  <c r="G6" i="15"/>
  <c r="F6" i="15"/>
  <c r="E6" i="15"/>
  <c r="D6" i="15"/>
  <c r="C6" i="15"/>
  <c r="B6" i="15"/>
  <c r="B2" i="15"/>
  <c r="B1" i="15"/>
  <c r="B3" i="15"/>
  <c r="F2" i="10"/>
  <c r="F1" i="10"/>
  <c r="F5" i="10"/>
  <c r="L12" i="10"/>
  <c r="L11" i="10"/>
  <c r="L10" i="10"/>
  <c r="L9" i="10"/>
  <c r="L8" i="10"/>
  <c r="L7" i="10"/>
  <c r="L6" i="10"/>
  <c r="L5" i="10"/>
  <c r="L4" i="10"/>
  <c r="L3" i="10"/>
  <c r="L2" i="10"/>
  <c r="J36" i="14"/>
  <c r="F8" i="10" s="1"/>
  <c r="M2" i="10" s="1"/>
  <c r="K36" i="14"/>
  <c r="F9" i="10" s="1"/>
  <c r="M3" i="10" s="1"/>
  <c r="L36" i="14"/>
  <c r="F10" i="10" s="1"/>
  <c r="M4" i="10" s="1"/>
  <c r="M36" i="14"/>
  <c r="F11" i="10" s="1"/>
  <c r="M5" i="10" s="1"/>
  <c r="N36" i="14"/>
  <c r="F12" i="10" s="1"/>
  <c r="M6" i="10" s="1"/>
  <c r="O36" i="14"/>
  <c r="F13" i="10" s="1"/>
  <c r="P36" i="14"/>
  <c r="I8" i="10" s="1"/>
  <c r="Q36" i="14"/>
  <c r="I9" i="10" s="1"/>
  <c r="M9" i="10" s="1"/>
  <c r="R36" i="14"/>
  <c r="I11" i="10" s="1"/>
  <c r="M10" i="10" s="1"/>
  <c r="I35" i="14" l="1"/>
  <c r="I34" i="14"/>
  <c r="I33" i="14"/>
  <c r="I32" i="14"/>
  <c r="I31" i="14"/>
  <c r="I30" i="14"/>
  <c r="I28" i="14"/>
  <c r="I27" i="14"/>
  <c r="I26" i="14"/>
  <c r="I25" i="14"/>
  <c r="I24" i="14"/>
  <c r="I23" i="14"/>
  <c r="I21" i="14"/>
  <c r="I20" i="14"/>
  <c r="I19" i="14"/>
  <c r="I18" i="14"/>
  <c r="I17" i="14"/>
  <c r="I16" i="14"/>
  <c r="I36" i="14" s="1"/>
  <c r="I11" i="14" s="1"/>
  <c r="M8" i="10"/>
  <c r="M7" i="10"/>
  <c r="F4" i="10"/>
  <c r="F6" i="10" s="1"/>
  <c r="T16" i="14"/>
  <c r="S16" i="14"/>
  <c r="S21" i="14"/>
  <c r="T21" i="14"/>
  <c r="S20" i="14"/>
  <c r="T20" i="14"/>
  <c r="S19" i="14"/>
  <c r="T19" i="14"/>
  <c r="S18" i="14"/>
  <c r="T18" i="14"/>
  <c r="S17" i="14"/>
  <c r="T17" i="14"/>
  <c r="S23" i="14"/>
  <c r="T23" i="14"/>
  <c r="S24" i="14"/>
  <c r="T24" i="14"/>
  <c r="S25" i="14"/>
  <c r="T25" i="14"/>
  <c r="S26" i="14"/>
  <c r="T26" i="14"/>
  <c r="S27" i="14"/>
  <c r="T27" i="14"/>
  <c r="S28" i="14"/>
  <c r="T28" i="14"/>
  <c r="S30" i="14"/>
  <c r="T30" i="14"/>
  <c r="S31" i="14"/>
  <c r="T31" i="14"/>
  <c r="S32" i="14"/>
  <c r="T32" i="14"/>
  <c r="S33" i="14"/>
  <c r="T33" i="14"/>
  <c r="S34" i="14"/>
  <c r="T34" i="14"/>
  <c r="S35" i="14"/>
  <c r="T35" i="14"/>
  <c r="S36" i="14" l="1"/>
  <c r="I12" i="10" s="1"/>
  <c r="M11" i="10" s="1"/>
  <c r="T36" i="14"/>
  <c r="I13" i="10" s="1"/>
  <c r="M12" i="10" s="1"/>
</calcChain>
</file>

<file path=xl/sharedStrings.xml><?xml version="1.0" encoding="utf-8"?>
<sst xmlns="http://schemas.openxmlformats.org/spreadsheetml/2006/main" count="609" uniqueCount="130">
  <si>
    <t>Apprenticeship Training Plan for:</t>
  </si>
  <si>
    <t>Rail and Rail Systems Senior Engineer Integrated Degree Apprenticeship  
(Signalling and Telecoms Engineering)</t>
  </si>
  <si>
    <t>https://www.instituteforapprenticeships.org/apprenticeship-standards/rail-and-rail-systems-senior-engineer-integrated-degree-v1-0</t>
  </si>
  <si>
    <t>https://www.instituteforapprenticeships.org/media/2354/st0496_rail-and-rail-systems-senior-engineer_l6_ap-for-publication_231018_qm.pdf</t>
  </si>
  <si>
    <t>Level of Delivery and EPA</t>
  </si>
  <si>
    <t>Colour coding key for Mapping Modules to the KSBs</t>
  </si>
  <si>
    <t>Mandatory Components:</t>
  </si>
  <si>
    <t>BEng (Hons) railway engineering Engineering Apprenticeship</t>
  </si>
  <si>
    <t>The course will deliver against the Rail and Rail Systems Senior Engineer standard. The apprenticeship includes a combination of work-based learning modules and specialist education, which leads to a BEng (Honours) Rail Engineering.  Individuals are able to choose from the following pathways
• Track Engineering;   • Civil Engineering;   • Electrical and Mechanical Engineering;   • Signaling and Telecoms Engineering
The apprenticeship is usually delivered over five years. Apprentices attend the University on a block-study basis throughout the year. The programme adopts a blended learning approach with modules delivered through a combination of lectures, class-based seminars, practical workshops and discussions, and tutor-led study.  The end-point assessment is the final stage of the apprenticeship and checks if the employee meets the apprenticeship standard and is ready to join the profession with full occupational competence.</t>
  </si>
  <si>
    <t>Strong Direct Relationship</t>
  </si>
  <si>
    <t>Definite but lesser focus</t>
  </si>
  <si>
    <t>Relevant but more contextual learning</t>
  </si>
  <si>
    <t>Duration of practical programme (years)</t>
  </si>
  <si>
    <t>BESE Ops check</t>
  </si>
  <si>
    <t xml:space="preserve"> (excluding Gateway period and EPA)</t>
  </si>
  <si>
    <t>Off the Job Training Generic Target</t>
  </si>
  <si>
    <t>Off The Job Training Programme Specific Target</t>
  </si>
  <si>
    <t>(to be included in the ILR and delivered)</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</si>
  <si>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</si>
  <si>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</si>
  <si>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Start (month)</t>
  </si>
  <si>
    <t>End (month)</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</si>
  <si>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</si>
  <si>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</si>
  <si>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</si>
  <si>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</si>
  <si>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</si>
  <si>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</si>
  <si>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</si>
  <si>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</si>
  <si>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</si>
  <si>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Spare column (e.g. laboratory session)</t>
  </si>
  <si>
    <t>Spare Column</t>
  </si>
  <si>
    <t>Work Based Project / Applied Workplace Learning
-  to meet Module Assessment</t>
  </si>
  <si>
    <t>Time during working day to focus on assessment preparation</t>
  </si>
  <si>
    <t>Employer-led Training activities (including experiential and project based learning)</t>
  </si>
  <si>
    <r>
      <rPr>
        <b/>
        <sz val="11"/>
        <color rgb="FF000000"/>
        <rFont val="Calibri"/>
      </rPr>
      <t>Employer-Led Training Plan</t>
    </r>
    <r>
      <rPr>
        <sz val="11"/>
        <color rgb="FF000000"/>
        <rFont val="Calibri"/>
      </rPr>
      <t xml:space="preserve">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r>
  </si>
  <si>
    <t>K1 Safe and Professional working practices</t>
  </si>
  <si>
    <t>K2 The scientific, technical, engineering, mathematical and design principles</t>
  </si>
  <si>
    <t>K3 How to effectively manage the delivery of engineering solutions within a railway/regulated sector</t>
  </si>
  <si>
    <t>K4 Business planning</t>
  </si>
  <si>
    <t>K5 Research methodologies, data analytics, problem solving, continuous improvement</t>
  </si>
  <si>
    <t>K6 Team and role theory, and the development of high performing teams and individuals</t>
  </si>
  <si>
    <t>K7 Collaborative working techniques</t>
  </si>
  <si>
    <t>SC/K1 Requirements, methods and techniques and associated technologies including bespoke rail telecommunications for safe routing, spacing and control of train’s e.g. Fail safe principles, signal point failure, degraded mode, fixed block signalling, and automatic train protection. Interface with track assets and bonding/connections.</t>
  </si>
  <si>
    <t>SC/K2 Operational rules for the railways and how signalling and control systems operate within these parameters.</t>
  </si>
  <si>
    <t>TND/K1 Application of telecommunication engineering systems e.g. rail related mobile networks, fixed networks and other services delivered over networks (e.g. CCTV, rail specific customer information systems)</t>
  </si>
  <si>
    <t>TND/K2 Operating principles in legacy or modern rail specific telecommunication technologies.</t>
  </si>
  <si>
    <t>TND/K3 Physical interfaces between assets and optimisation processes e.g. reliability</t>
  </si>
  <si>
    <t>/S1 Keep themselves and others safe</t>
  </si>
  <si>
    <t xml:space="preserve"> Support the technical input to the development of rail standards, specifications and means of compliance</t>
  </si>
  <si>
    <t>S3 Manage value engineering and whole life costing</t>
  </si>
  <si>
    <t>S4 Deliver rail and rail systems engineering solutions effectively</t>
  </si>
  <si>
    <t>S5 Contribute to and attend Senior Management and Executive meetings</t>
  </si>
  <si>
    <t>S6 Managing financial systems, forecasts and budgets</t>
  </si>
  <si>
    <t xml:space="preserve">S7 Use evidence-based approaches </t>
  </si>
  <si>
    <t xml:space="preserve">S8 Lead/manage multi-disciplinary teams </t>
  </si>
  <si>
    <t>S9 Work effectively and collaboratively</t>
  </si>
  <si>
    <t xml:space="preserve">SC/S1 Apply rail signalling and control systems skills e.g. independence of design checking and verification, assessing risk, manage interdisciplinary reviews. </t>
  </si>
  <si>
    <t>SC/S2 Produce rail signalling and control solutions for the railway industry based on known and defined concepts and principles and new and novel rail management system approaches.</t>
  </si>
  <si>
    <t>TND/S1 Support rail telecommunication, network and digital engineering design, application, configuration, operation, maintenance or decommissioning and disposal.</t>
  </si>
  <si>
    <t>TND/S2 Undertake company standards review and development as a designated subject matter expert within the discipline.</t>
  </si>
  <si>
    <t xml:space="preserve">B1 Communication and influencing skills </t>
  </si>
  <si>
    <t>B2 Professionalism</t>
  </si>
  <si>
    <t>B3 A proactive self-disciplined, self-motivated and motivational approach to work</t>
  </si>
  <si>
    <t xml:space="preserve">B4 Safe working practice </t>
  </si>
  <si>
    <t xml:space="preserve">B5 Collaborative working </t>
  </si>
  <si>
    <t xml:space="preserve">B6 A focus on quality </t>
  </si>
  <si>
    <t xml:space="preserve">B7 Continuous Professional Development </t>
  </si>
  <si>
    <t>BEFORE</t>
  </si>
  <si>
    <t>DURING</t>
  </si>
  <si>
    <t>AFTER</t>
  </si>
  <si>
    <t>Level 4</t>
  </si>
  <si>
    <t>Module 1:  Rail Engineering Mathematics-For Apprentice</t>
  </si>
  <si>
    <t xml:space="preserve">Allow time for maths diagnostic test near start of module. </t>
  </si>
  <si>
    <t xml:space="preserve">This module is a key foundational aspect of an engineering degree. Ensure the learner has enough time to do all the tutorials. If this is an area of weakness, allow extra time where possible. </t>
  </si>
  <si>
    <t>Provide a challenge and work-time for learner to create a tool using Excel or Matlab incorporating some mathematics and/or statistics that could be used in the business.</t>
  </si>
  <si>
    <t> </t>
  </si>
  <si>
    <t>Module 2: Legislative and Business Studies -For Apprentice</t>
  </si>
  <si>
    <t>Use the Starting Point Exercise to understand how the Apprentice stands in relation to the Knowledge, Skills and Behaviours (KSBs)  for this module and discuss their aspirations for achievement in this module. Connect  with key stakeholders in your organisation</t>
  </si>
  <si>
    <t>Help the Apprentice to complete a Skill Scan Review in the first three weeks of the Apprenticeship.</t>
  </si>
  <si>
    <t>Confirm opportunities for WBL experiences to support the Apprentice's action plan during the Apprenticeship Progress Review. Utilising the Module STARE template</t>
  </si>
  <si>
    <t>Module 3: Rail Engineering Principles-For Apprentice</t>
  </si>
  <si>
    <t xml:space="preserve">Provide the learners with background  information about Railway engineering in general and the various aspects of engineering aspects related to the industry </t>
  </si>
  <si>
    <t xml:space="preserve">Expose the engineering principles that is relevant to the railway industry </t>
  </si>
  <si>
    <t>Provide the opportunities for the learners to relate various aspect of the railway industry to principle science and physics .</t>
  </si>
  <si>
    <t>Module 4: Rail Industrial Project-For Apprentice</t>
  </si>
  <si>
    <t xml:space="preserve">Ensure the learners has safe access to Railway infrastructure </t>
  </si>
  <si>
    <t xml:space="preserve">The main course work is based on the observation of the technical aspect of railway industry , it is expected that the employer facilitate access to live railway infrastructure after the proper H&amp;S training that is essential for safe access to the assets </t>
  </si>
  <si>
    <t>provide the opportunity for the learner express his acquired knowledge related to railway engineering by short presentation or a basic technical task that require general technical knowledge .</t>
  </si>
  <si>
    <t>Module 5: Rail Specific Engineering-For Apprentice</t>
  </si>
  <si>
    <t>Review the module guide noting method of assessment and timings. Plan where the learners can shadow an experience coach to expose the four major pathway for rail specific technologies .</t>
  </si>
  <si>
    <t xml:space="preserve">Where possible ensure the learner gains experience in the Varity of the  engineering disciplines topics covered. There are 9 various engineering topics that is relevant to railway industry </t>
  </si>
  <si>
    <t xml:space="preserve">A reflection of the theory learned on the applied science utilised within the company is highly recommended   </t>
  </si>
  <si>
    <t>Module 6: Rail Specific Engineering-Practice For Apprentice</t>
  </si>
  <si>
    <t>facilitate safe access to the railway infrastructure which is essential to progress this module</t>
  </si>
  <si>
    <t xml:space="preserve">Support the learner to gain the required specific knowledge that is relevant and essential to progress in this module.  This could includes specific techniques, specific training on using certain machines , the training on applying the relevant railway standard related to the tasks to be investigated. </t>
  </si>
  <si>
    <t>As this module cover almost all the  general technical aspects of railway engineering , the employer is encouraged to allow the learners to reflect the acquired knowledge on the workplace and to identify any gaps that might not address.</t>
  </si>
  <si>
    <t>Level 5</t>
  </si>
  <si>
    <t>Project and Quality Management for Apprentices</t>
  </si>
  <si>
    <t>Electronic, Electrical and Processor Engineering for Apprentices</t>
  </si>
  <si>
    <t>Signal and Telecommunications Principles for Apprentices</t>
  </si>
  <si>
    <t>Signal Engineering for Apprentices</t>
  </si>
  <si>
    <t>Signal Engineering Practice for Apprentices</t>
  </si>
  <si>
    <t>Signal and Telecommunication
Principles Practice-For Apprentice</t>
  </si>
  <si>
    <t>Level 6</t>
  </si>
  <si>
    <t>Applied Engineering Mathematics-For Apprentice</t>
  </si>
  <si>
    <t>Rail Engineering Management-For Apprentice</t>
  </si>
  <si>
    <t>Rail Engineering project-For Apprentice</t>
  </si>
  <si>
    <t>Railway Communications-For Apprentice</t>
  </si>
  <si>
    <t>Signaling design-For Apprentice</t>
  </si>
  <si>
    <t>EPA GATEWAY FOR RAILWAY ENGINEERING</t>
  </si>
  <si>
    <t>TOTALS</t>
  </si>
  <si>
    <t>Key for Integrated Apprenticeships:</t>
  </si>
  <si>
    <t>Gateway Module is shaded blue</t>
  </si>
  <si>
    <t>EPA Module is Shaded Red</t>
  </si>
  <si>
    <t>Apprenticeship Standard:</t>
  </si>
  <si>
    <t>Data:</t>
  </si>
  <si>
    <t>Total Off The Job Training at full delivery:</t>
  </si>
  <si>
    <t xml:space="preserve">Recognised Prior Learning (RPL) </t>
  </si>
  <si>
    <t>Revised OTJT total after RPL deduction:</t>
  </si>
  <si>
    <t>Spare Column (e.g. Mandatory Component)</t>
  </si>
  <si>
    <t>Project Based / Applied Learning to meet Module Assessment</t>
  </si>
  <si>
    <t>DATA CALCULATIONS
DO NOT PRINT</t>
  </si>
  <si>
    <t>Employer Led Off The Job Training</t>
  </si>
  <si>
    <t>Module Duration
 (Start)</t>
  </si>
  <si>
    <t>Module Duration
 (End))</t>
  </si>
  <si>
    <r>
      <t xml:space="preserve">Employer-led activities </t>
    </r>
    <r>
      <rPr>
        <b/>
        <i/>
        <sz val="11"/>
        <color rgb="FFFFFFFF"/>
        <rFont val="Calibri"/>
        <family val="2"/>
        <scheme val="minor"/>
      </rPr>
      <t>before</t>
    </r>
    <r>
      <rPr>
        <b/>
        <sz val="11"/>
        <color rgb="FFFFFFFF"/>
        <rFont val="Calibri"/>
        <family val="2"/>
        <scheme val="minor"/>
      </rPr>
      <t xml:space="preserve"> modules</t>
    </r>
  </si>
  <si>
    <r>
      <t xml:space="preserve">Employer-led activities </t>
    </r>
    <r>
      <rPr>
        <b/>
        <i/>
        <sz val="11"/>
        <color rgb="FFFFFFFF"/>
        <rFont val="Calibri"/>
        <family val="2"/>
        <scheme val="minor"/>
      </rPr>
      <t>during</t>
    </r>
    <r>
      <rPr>
        <b/>
        <sz val="11"/>
        <color rgb="FFFFFFFF"/>
        <rFont val="Calibri"/>
        <family val="2"/>
        <scheme val="minor"/>
      </rPr>
      <t xml:space="preserve"> modules</t>
    </r>
  </si>
  <si>
    <r>
      <t xml:space="preserve">Employer-led activities </t>
    </r>
    <r>
      <rPr>
        <b/>
        <i/>
        <sz val="11"/>
        <color rgb="FFFFFFFF"/>
        <rFont val="Calibri"/>
        <family val="2"/>
        <scheme val="minor"/>
      </rPr>
      <t>after</t>
    </r>
    <r>
      <rPr>
        <b/>
        <sz val="11"/>
        <color rgb="FFFFFFFF"/>
        <rFont val="Calibri"/>
        <family val="2"/>
        <scheme val="minor"/>
      </rPr>
      <t xml:space="preserve"> modules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</si>
</sst>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8"/>
      <name val="Calibri"/>
      <family val="2"/>
      <scheme val="minor"/>
    </font>
    <font>
      <sz val="9"/>
      <color theme="1"/>
      <name val="Calibri"/>
      <family val="2"/>
      <scheme val="minor"/>
    </font>
    <font>
      <b/>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z val="11"/>
      <color rgb="FFFF0000"/>
      <name val="Calibri"/>
      <family val="2"/>
      <scheme val="minor"/>
    </font>
    <font>
      <sz val="11"/>
      <color rgb="FF000000"/>
      <name val="Calibri"/>
      <family val="2"/>
    </font>
    <font>
      <u/>
      <sz val="11"/>
      <color theme="10"/>
      <name val="Calibri"/>
      <family val="2"/>
      <scheme val="minor"/>
    </font>
    <font>
      <sz val="14"/>
      <color rgb="FF000000"/>
      <name val="Calibri"/>
      <family val="2"/>
      <scheme val="minor"/>
    </font>
    <font>
      <b/>
      <sz val="14"/>
      <color rgb="FFFFFFFF"/>
      <name val="Calibri"/>
      <family val="2"/>
    </font>
    <font>
      <sz val="14"/>
      <color rgb="FFFFFFFF"/>
      <name val="Calibri"/>
      <family val="2"/>
    </font>
    <font>
      <sz val="11"/>
      <color rgb="FFFFFFFF"/>
      <name val="Calibri"/>
      <family val="2"/>
      <scheme val="minor"/>
    </font>
    <font>
      <sz val="11"/>
      <color rgb="FFFF0000"/>
      <name val="Calibri"/>
      <family val="2"/>
    </font>
    <font>
      <sz val="11"/>
      <name val="Calibri"/>
      <family val="2"/>
    </font>
    <font>
      <sz val="11"/>
      <color theme="0"/>
      <name val="Calibri"/>
      <family val="2"/>
      <scheme val="minor"/>
    </font>
    <font>
      <b/>
      <sz val="11"/>
      <color rgb="FF000000"/>
      <name val="Calibri"/>
    </font>
    <font>
      <sz val="11"/>
      <color rgb="FF000000"/>
      <name val="Calibri"/>
    </font>
    <font>
      <sz val="12"/>
      <color rgb="FFFF0000"/>
      <name val="Calibri"/>
      <family val="2"/>
      <scheme val="minor"/>
    </font>
    <font>
      <sz val="20"/>
      <color theme="1"/>
      <name val="Calibri"/>
      <family val="2"/>
      <scheme val="minor"/>
    </font>
    <font>
      <b/>
      <sz val="16"/>
      <color theme="1"/>
      <name val="Calibri"/>
      <family val="2"/>
      <scheme val="minor"/>
    </font>
    <font>
      <b/>
      <sz val="11"/>
      <color rgb="FFFFFFFF"/>
      <name val="Calibri"/>
      <family val="2"/>
      <scheme val="minor"/>
    </font>
    <font>
      <b/>
      <i/>
      <sz val="11"/>
      <color rgb="FFFFFFFF"/>
      <name val="Calibri"/>
      <family val="2"/>
      <scheme val="minor"/>
    </font>
    <font>
      <sz val="12"/>
      <color rgb="FF000000"/>
      <name val="Calibri"/>
      <family val="2"/>
    </font>
    <font>
      <sz val="9"/>
      <color rgb="FF000000"/>
      <name val="Calibri"/>
      <family val="2"/>
    </font>
    <font>
      <sz val="10"/>
      <color rgb="FF000000"/>
      <name val="Arial"/>
      <family val="2"/>
    </font>
    <font>
      <sz val="10"/>
      <color rgb="FF000000"/>
      <name val="Calibri"/>
      <family val="2"/>
    </font>
    <font>
      <sz val="10"/>
      <color theme="1"/>
      <name val="Arial"/>
      <family val="2"/>
    </font>
  </fonts>
  <fills count="25">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rgb="FFFFC000"/>
        <bgColor indexed="64"/>
      </patternFill>
    </fill>
    <fill>
      <patternFill patternType="solid">
        <fgColor theme="0"/>
        <bgColor indexed="64"/>
      </patternFill>
    </fill>
    <fill>
      <patternFill patternType="solid">
        <fgColor rgb="FF00B050"/>
        <bgColor indexed="64"/>
      </patternFill>
    </fill>
    <fill>
      <patternFill patternType="solid">
        <fgColor rgb="FF92D05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FF0000"/>
        <bgColor indexed="64"/>
      </patternFill>
    </fill>
    <fill>
      <patternFill patternType="solid">
        <fgColor rgb="FFD9D9D9"/>
        <bgColor indexed="64"/>
      </patternFill>
    </fill>
    <fill>
      <patternFill patternType="solid">
        <fgColor rgb="FFFFFFFF"/>
        <bgColor indexed="64"/>
      </patternFill>
    </fill>
    <fill>
      <patternFill patternType="solid">
        <fgColor rgb="FFFFFF00"/>
        <bgColor indexed="64"/>
      </patternFill>
    </fill>
    <fill>
      <patternFill patternType="solid">
        <fgColor theme="1"/>
        <bgColor indexed="64"/>
      </patternFill>
    </fill>
    <fill>
      <patternFill patternType="solid">
        <fgColor theme="0" tint="-0.249977111117893"/>
        <bgColor indexed="64"/>
      </patternFill>
    </fill>
    <fill>
      <patternFill patternType="solid">
        <fgColor rgb="FF808080"/>
        <bgColor indexed="64"/>
      </patternFill>
    </fill>
    <fill>
      <patternFill patternType="solid">
        <fgColor theme="0" tint="-0.34998626667073579"/>
        <bgColor indexed="64"/>
      </patternFill>
    </fill>
    <fill>
      <patternFill patternType="solid">
        <fgColor rgb="FFFFFFFF"/>
        <bgColor rgb="FF000000"/>
      </patternFill>
    </fill>
    <fill>
      <patternFill patternType="solid">
        <fgColor rgb="FF00B050"/>
        <bgColor rgb="FF000000"/>
      </patternFill>
    </fill>
    <fill>
      <patternFill patternType="solid">
        <fgColor rgb="FFFFC000"/>
        <bgColor rgb="FF000000"/>
      </patternFill>
    </fill>
    <fill>
      <patternFill patternType="solid">
        <fgColor rgb="FFA9D08E"/>
        <bgColor rgb="FF000000"/>
      </patternFill>
    </fill>
    <fill>
      <patternFill patternType="solid">
        <fgColor rgb="FFD9D9D9"/>
        <bgColor rgb="FF000000"/>
      </patternFill>
    </fill>
    <fill>
      <patternFill patternType="solid">
        <fgColor rgb="FF70AD47"/>
        <bgColor indexed="64"/>
      </patternFill>
    </fill>
  </fills>
  <borders count="76">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auto="1"/>
      </left>
      <right style="dashed">
        <color auto="1"/>
      </right>
      <top/>
      <bottom style="dashed">
        <color auto="1"/>
      </bottom>
      <diagonal/>
    </border>
    <border>
      <left style="dotted">
        <color indexed="64"/>
      </left>
      <right style="dotted">
        <color indexed="64"/>
      </right>
      <top style="dashed">
        <color indexed="64"/>
      </top>
      <bottom style="dotted">
        <color indexed="64"/>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right style="dashed">
        <color indexed="64"/>
      </right>
      <top style="thin">
        <color indexed="64"/>
      </top>
      <bottom style="dash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diagonal/>
    </border>
    <border>
      <left/>
      <right style="dotted">
        <color indexed="64"/>
      </right>
      <top style="dotted">
        <color indexed="64"/>
      </top>
      <bottom style="thin">
        <color indexed="64"/>
      </bottom>
      <diagonal/>
    </border>
    <border>
      <left/>
      <right style="dashed">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indexed="64"/>
      </right>
      <top style="thin">
        <color theme="0" tint="-0.499984740745262"/>
      </top>
      <bottom style="thin">
        <color indexed="64"/>
      </bottom>
      <diagonal/>
    </border>
    <border>
      <left/>
      <right style="thin">
        <color theme="0" tint="-0.24994659260841701"/>
      </right>
      <top style="thin">
        <color theme="0" tint="-0.24994659260841701"/>
      </top>
      <bottom/>
      <diagonal/>
    </border>
    <border>
      <left/>
      <right style="thin">
        <color theme="0" tint="-0.24994659260841701"/>
      </right>
      <top/>
      <bottom style="thin">
        <color theme="0" tint="-0.2499465926084170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thin">
        <color indexed="64"/>
      </left>
      <right/>
      <top/>
      <bottom/>
      <diagonal/>
    </border>
    <border>
      <left style="thin">
        <color rgb="FF000000"/>
      </left>
      <right style="thin">
        <color indexed="64"/>
      </right>
      <top style="thin">
        <color rgb="FF000000"/>
      </top>
      <bottom/>
      <diagonal/>
    </border>
    <border>
      <left style="thin">
        <color indexed="64"/>
      </left>
      <right/>
      <top style="thin">
        <color rgb="FF000000"/>
      </top>
      <bottom/>
      <diagonal/>
    </border>
    <border>
      <left style="thin">
        <color indexed="64"/>
      </left>
      <right style="thin">
        <color rgb="FF000000"/>
      </right>
      <top style="thin">
        <color rgb="FF000000"/>
      </top>
      <bottom/>
      <diagonal/>
    </border>
    <border>
      <left/>
      <right style="dotted">
        <color indexed="64"/>
      </right>
      <top style="dashed">
        <color indexed="64"/>
      </top>
      <bottom style="dotted">
        <color indexed="64"/>
      </bottom>
      <diagonal/>
    </border>
    <border>
      <left/>
      <right style="dotted">
        <color indexed="64"/>
      </right>
      <top/>
      <bottom style="dotted">
        <color indexed="64"/>
      </bottom>
      <diagonal/>
    </border>
    <border>
      <left/>
      <right style="dotted">
        <color indexed="64"/>
      </right>
      <top/>
      <bottom/>
      <diagonal/>
    </border>
    <border>
      <left style="thin">
        <color indexed="64"/>
      </left>
      <right style="thin">
        <color rgb="FF808080"/>
      </right>
      <top style="thin">
        <color indexed="64"/>
      </top>
      <bottom style="thin">
        <color rgb="FF808080"/>
      </bottom>
      <diagonal/>
    </border>
    <border>
      <left/>
      <right style="thin">
        <color rgb="FF808080"/>
      </right>
      <top style="thin">
        <color indexed="64"/>
      </top>
      <bottom style="thin">
        <color rgb="FF808080"/>
      </bottom>
      <diagonal/>
    </border>
    <border>
      <left/>
      <right style="thin">
        <color indexed="64"/>
      </right>
      <top style="thin">
        <color indexed="64"/>
      </top>
      <bottom style="thin">
        <color rgb="FF808080"/>
      </bottom>
      <diagonal/>
    </border>
    <border>
      <left style="thin">
        <color indexed="64"/>
      </left>
      <right style="thin">
        <color rgb="FF808080"/>
      </right>
      <top/>
      <bottom style="thin">
        <color rgb="FF808080"/>
      </bottom>
      <diagonal/>
    </border>
    <border>
      <left/>
      <right style="thin">
        <color rgb="FF808080"/>
      </right>
      <top/>
      <bottom style="thin">
        <color rgb="FF808080"/>
      </bottom>
      <diagonal/>
    </border>
    <border>
      <left/>
      <right style="thin">
        <color indexed="64"/>
      </right>
      <top/>
      <bottom style="thin">
        <color rgb="FF808080"/>
      </bottom>
      <diagonal/>
    </border>
    <border>
      <left style="thin">
        <color indexed="64"/>
      </left>
      <right style="thin">
        <color rgb="FF808080"/>
      </right>
      <top/>
      <bottom/>
      <diagonal/>
    </border>
    <border>
      <left/>
      <right style="thin">
        <color rgb="FF808080"/>
      </right>
      <top/>
      <bottom/>
      <diagonal/>
    </border>
    <border>
      <left style="thin">
        <color indexed="64"/>
      </left>
      <right style="thin">
        <color rgb="FF808080"/>
      </right>
      <top style="thin">
        <color rgb="FF808080"/>
      </top>
      <bottom style="thin">
        <color indexed="64"/>
      </bottom>
      <diagonal/>
    </border>
    <border>
      <left/>
      <right style="thin">
        <color rgb="FF808080"/>
      </right>
      <top style="thin">
        <color rgb="FF808080"/>
      </top>
      <bottom style="thin">
        <color indexed="64"/>
      </bottom>
      <diagonal/>
    </border>
    <border>
      <left/>
      <right style="thin">
        <color indexed="64"/>
      </right>
      <top style="thin">
        <color rgb="FF808080"/>
      </top>
      <bottom style="thin">
        <color indexed="64"/>
      </bottom>
      <diagonal/>
    </border>
  </borders>
  <cellStyleXfs count="2">
    <xf numFmtId="0" fontId="0" fillId="0" borderId="0"/>
    <xf numFmtId="0" fontId="12" fillId="0" borderId="0" applyNumberFormat="0" applyFill="0" applyBorder="0" applyAlignment="0" applyProtection="0"/>
  </cellStyleXfs>
  <cellXfs count="210">
    <xf numFmtId="0" fontId="0" fillId="0" borderId="0" xfId="0"/>
    <xf numFmtId="0" fontId="3" fillId="0" borderId="0" xfId="0" applyFont="1"/>
    <xf numFmtId="0" fontId="5" fillId="0" borderId="0" xfId="0" applyFont="1"/>
    <xf numFmtId="0" fontId="0" fillId="5" borderId="0" xfId="0" applyFill="1"/>
    <xf numFmtId="0" fontId="5" fillId="5" borderId="0" xfId="0" applyFont="1" applyFill="1"/>
    <xf numFmtId="0" fontId="3" fillId="5" borderId="0" xfId="0" applyFont="1" applyFill="1"/>
    <xf numFmtId="0" fontId="0" fillId="3" borderId="0" xfId="0" applyFill="1" applyAlignment="1">
      <alignment wrapText="1"/>
    </xf>
    <xf numFmtId="0" fontId="0" fillId="8" borderId="18" xfId="0" applyFill="1" applyBorder="1"/>
    <xf numFmtId="0" fontId="0" fillId="8" borderId="19" xfId="0" applyFill="1" applyBorder="1"/>
    <xf numFmtId="0" fontId="5" fillId="8" borderId="16" xfId="0" applyFont="1" applyFill="1" applyBorder="1"/>
    <xf numFmtId="0" fontId="5" fillId="8" borderId="17" xfId="0" applyFont="1" applyFill="1" applyBorder="1"/>
    <xf numFmtId="0" fontId="0" fillId="8" borderId="21" xfId="0" applyFill="1" applyBorder="1" applyAlignment="1">
      <alignment vertical="center"/>
    </xf>
    <xf numFmtId="0" fontId="1" fillId="5" borderId="0" xfId="0" applyFont="1" applyFill="1"/>
    <xf numFmtId="0" fontId="2" fillId="5" borderId="0" xfId="0" applyFont="1" applyFill="1"/>
    <xf numFmtId="0" fontId="2" fillId="5" borderId="0" xfId="0" applyFont="1" applyFill="1" applyAlignment="1">
      <alignment horizontal="left"/>
    </xf>
    <xf numFmtId="0" fontId="0" fillId="8" borderId="23" xfId="0" applyFill="1" applyBorder="1"/>
    <xf numFmtId="0" fontId="7" fillId="8" borderId="25" xfId="0" applyFont="1" applyFill="1" applyBorder="1" applyAlignment="1">
      <alignment horizontal="center" vertical="center"/>
    </xf>
    <xf numFmtId="0" fontId="0" fillId="2" borderId="21" xfId="0" applyFill="1" applyBorder="1" applyAlignment="1">
      <alignment horizontal="center" vertical="center"/>
    </xf>
    <xf numFmtId="0" fontId="0" fillId="8" borderId="20" xfId="0" applyFill="1" applyBorder="1" applyAlignment="1">
      <alignment vertical="center" wrapText="1"/>
    </xf>
    <xf numFmtId="0" fontId="0" fillId="8" borderId="24" xfId="0" applyFill="1" applyBorder="1" applyAlignment="1">
      <alignment vertical="center" wrapText="1"/>
    </xf>
    <xf numFmtId="0" fontId="9" fillId="9" borderId="24" xfId="0" applyFont="1" applyFill="1" applyBorder="1" applyAlignment="1">
      <alignment horizontal="center" vertical="center" wrapText="1"/>
    </xf>
    <xf numFmtId="0" fontId="0" fillId="8" borderId="24" xfId="0" applyFill="1" applyBorder="1" applyAlignment="1">
      <alignment horizontal="center" vertical="center" wrapText="1"/>
    </xf>
    <xf numFmtId="0" fontId="8" fillId="10" borderId="20" xfId="0" applyFont="1" applyFill="1" applyBorder="1" applyAlignment="1">
      <alignment vertical="center" wrapText="1"/>
    </xf>
    <xf numFmtId="0" fontId="8" fillId="11" borderId="22" xfId="0" applyFont="1" applyFill="1" applyBorder="1" applyAlignment="1">
      <alignment vertical="center" wrapText="1"/>
    </xf>
    <xf numFmtId="0" fontId="5" fillId="8" borderId="27" xfId="0" applyFont="1" applyFill="1" applyBorder="1"/>
    <xf numFmtId="0" fontId="0" fillId="13" borderId="0" xfId="0" applyFill="1"/>
    <xf numFmtId="0" fontId="2" fillId="2" borderId="26" xfId="0" applyFont="1" applyFill="1" applyBorder="1" applyAlignment="1">
      <alignment horizontal="center" textRotation="90" wrapText="1"/>
    </xf>
    <xf numFmtId="0" fontId="3" fillId="5" borderId="0" xfId="0" applyFont="1" applyFill="1" applyAlignment="1">
      <alignment horizontal="left"/>
    </xf>
    <xf numFmtId="0" fontId="7" fillId="8" borderId="25" xfId="0" applyFont="1" applyFill="1" applyBorder="1" applyAlignment="1">
      <alignment horizontal="center" vertical="center" wrapText="1"/>
    </xf>
    <xf numFmtId="0" fontId="13" fillId="2" borderId="26" xfId="0" applyFont="1" applyFill="1" applyBorder="1" applyAlignment="1">
      <alignment horizontal="center" textRotation="90" wrapText="1"/>
    </xf>
    <xf numFmtId="0" fontId="14" fillId="8" borderId="25" xfId="0" applyFont="1" applyFill="1" applyBorder="1" applyAlignment="1">
      <alignment horizontal="center" vertical="center" wrapText="1"/>
    </xf>
    <xf numFmtId="0" fontId="2" fillId="12" borderId="26" xfId="0" applyFont="1" applyFill="1" applyBorder="1" applyAlignment="1">
      <alignment horizontal="center" textRotation="90" wrapText="1"/>
    </xf>
    <xf numFmtId="0" fontId="2" fillId="5" borderId="0" xfId="0" applyFont="1" applyFill="1" applyAlignment="1">
      <alignment horizontal="right"/>
    </xf>
    <xf numFmtId="0" fontId="2" fillId="14" borderId="0" xfId="0" applyFont="1" applyFill="1" applyAlignment="1">
      <alignment horizontal="right"/>
    </xf>
    <xf numFmtId="0" fontId="2" fillId="5" borderId="0" xfId="0" applyFont="1" applyFill="1" applyAlignment="1">
      <alignment horizontal="left" indent="1"/>
    </xf>
    <xf numFmtId="0" fontId="14" fillId="8" borderId="3" xfId="0" applyFont="1" applyFill="1" applyBorder="1" applyAlignment="1">
      <alignment horizontal="center" vertical="center" wrapText="1"/>
    </xf>
    <xf numFmtId="0" fontId="0" fillId="8" borderId="30" xfId="0" applyFill="1" applyBorder="1" applyAlignment="1">
      <alignment vertical="center"/>
    </xf>
    <xf numFmtId="0" fontId="5" fillId="8" borderId="35" xfId="0" applyFont="1" applyFill="1" applyBorder="1"/>
    <xf numFmtId="0" fontId="11" fillId="12" borderId="37" xfId="0" applyFont="1" applyFill="1" applyBorder="1" applyAlignment="1">
      <alignment vertical="center" wrapText="1"/>
    </xf>
    <xf numFmtId="0" fontId="11" fillId="12" borderId="38" xfId="0" applyFont="1" applyFill="1" applyBorder="1" applyAlignment="1">
      <alignment vertical="center" wrapText="1"/>
    </xf>
    <xf numFmtId="0" fontId="11" fillId="12" borderId="39" xfId="0" applyFont="1" applyFill="1" applyBorder="1" applyAlignment="1">
      <alignment vertical="center" wrapText="1"/>
    </xf>
    <xf numFmtId="0" fontId="11" fillId="12" borderId="40" xfId="0" applyFont="1" applyFill="1" applyBorder="1" applyAlignment="1">
      <alignment vertical="center" wrapText="1"/>
    </xf>
    <xf numFmtId="0" fontId="11" fillId="12" borderId="41" xfId="0" applyFont="1" applyFill="1" applyBorder="1" applyAlignment="1">
      <alignment vertical="center" wrapText="1"/>
    </xf>
    <xf numFmtId="0" fontId="11" fillId="12" borderId="42" xfId="0" applyFont="1" applyFill="1" applyBorder="1" applyAlignment="1">
      <alignment vertical="center" wrapText="1"/>
    </xf>
    <xf numFmtId="0" fontId="16" fillId="8" borderId="36" xfId="0" applyFont="1" applyFill="1" applyBorder="1" applyAlignment="1">
      <alignment horizontal="center" vertical="center" wrapText="1"/>
    </xf>
    <xf numFmtId="0" fontId="16" fillId="8" borderId="6" xfId="0" applyFont="1" applyFill="1" applyBorder="1" applyAlignment="1">
      <alignment horizontal="center" vertical="center"/>
    </xf>
    <xf numFmtId="0" fontId="18" fillId="12" borderId="40" xfId="0" applyFont="1" applyFill="1" applyBorder="1" applyAlignment="1">
      <alignment vertical="center" wrapText="1"/>
    </xf>
    <xf numFmtId="0" fontId="17" fillId="12" borderId="43" xfId="0" applyFont="1" applyFill="1" applyBorder="1" applyAlignment="1">
      <alignment vertical="center" wrapText="1"/>
    </xf>
    <xf numFmtId="0" fontId="17" fillId="12" borderId="44" xfId="0" applyFont="1" applyFill="1" applyBorder="1" applyAlignment="1">
      <alignment vertical="center" wrapText="1"/>
    </xf>
    <xf numFmtId="0" fontId="17" fillId="12" borderId="45" xfId="0" applyFont="1" applyFill="1" applyBorder="1" applyAlignment="1">
      <alignment vertical="center" wrapText="1"/>
    </xf>
    <xf numFmtId="0" fontId="10" fillId="9" borderId="24" xfId="0" applyFont="1" applyFill="1" applyBorder="1" applyAlignment="1">
      <alignment horizontal="center" vertical="center" wrapText="1"/>
    </xf>
    <xf numFmtId="0" fontId="0" fillId="8" borderId="46" xfId="0" applyFill="1" applyBorder="1" applyAlignment="1">
      <alignment horizontal="center" vertical="center" wrapText="1"/>
    </xf>
    <xf numFmtId="0" fontId="0" fillId="9" borderId="0" xfId="0" applyFill="1"/>
    <xf numFmtId="0" fontId="0" fillId="9" borderId="24" xfId="0" applyFill="1" applyBorder="1" applyAlignment="1">
      <alignment horizontal="center" vertical="center" wrapText="1"/>
    </xf>
    <xf numFmtId="0" fontId="19" fillId="9" borderId="24" xfId="0" applyFont="1" applyFill="1" applyBorder="1" applyAlignment="1">
      <alignment horizontal="center" vertical="center" wrapText="1"/>
    </xf>
    <xf numFmtId="0" fontId="0" fillId="8" borderId="47" xfId="0" applyFill="1" applyBorder="1" applyAlignment="1">
      <alignment vertical="center" wrapText="1"/>
    </xf>
    <xf numFmtId="0" fontId="1" fillId="13" borderId="0" xfId="0" applyFont="1" applyFill="1"/>
    <xf numFmtId="0" fontId="2" fillId="13" borderId="0" xfId="0" applyFont="1" applyFill="1"/>
    <xf numFmtId="1" fontId="2" fillId="13" borderId="0" xfId="0" applyNumberFormat="1" applyFont="1" applyFill="1" applyAlignment="1">
      <alignment horizontal="left"/>
    </xf>
    <xf numFmtId="0" fontId="2" fillId="13" borderId="0" xfId="0" applyFont="1" applyFill="1" applyAlignment="1">
      <alignment horizontal="left"/>
    </xf>
    <xf numFmtId="0" fontId="9" fillId="9" borderId="20" xfId="0" applyFont="1" applyFill="1" applyBorder="1" applyAlignment="1">
      <alignment horizontal="left" vertical="center" wrapText="1" indent="1"/>
    </xf>
    <xf numFmtId="1" fontId="0" fillId="2" borderId="21" xfId="0" applyNumberFormat="1" applyFill="1" applyBorder="1" applyAlignment="1">
      <alignment horizontal="center" vertical="center"/>
    </xf>
    <xf numFmtId="1" fontId="0" fillId="2" borderId="21" xfId="0" applyNumberFormat="1" applyFill="1" applyBorder="1" applyAlignment="1">
      <alignment horizontal="center" vertical="center" wrapText="1"/>
    </xf>
    <xf numFmtId="1" fontId="0" fillId="2" borderId="30" xfId="0" applyNumberFormat="1" applyFill="1" applyBorder="1" applyAlignment="1">
      <alignment horizontal="center" vertical="center" wrapText="1"/>
    </xf>
    <xf numFmtId="1" fontId="0" fillId="8" borderId="21" xfId="0" applyNumberFormat="1" applyFill="1" applyBorder="1" applyAlignment="1">
      <alignment vertical="center"/>
    </xf>
    <xf numFmtId="1" fontId="0" fillId="8" borderId="21" xfId="0" applyNumberFormat="1" applyFill="1" applyBorder="1" applyAlignment="1">
      <alignment horizontal="center" vertical="center"/>
    </xf>
    <xf numFmtId="1" fontId="2" fillId="5" borderId="0" xfId="0" applyNumberFormat="1" applyFont="1" applyFill="1" applyAlignment="1">
      <alignment horizontal="right"/>
    </xf>
    <xf numFmtId="0" fontId="10" fillId="13" borderId="0" xfId="0" applyFont="1" applyFill="1"/>
    <xf numFmtId="0" fontId="22" fillId="13" borderId="0" xfId="0" applyFont="1" applyFill="1"/>
    <xf numFmtId="0" fontId="5" fillId="13" borderId="0" xfId="0" applyFont="1" applyFill="1"/>
    <xf numFmtId="0" fontId="0" fillId="15" borderId="0" xfId="0" applyFill="1"/>
    <xf numFmtId="0" fontId="0" fillId="16" borderId="0" xfId="0" applyFill="1"/>
    <xf numFmtId="0" fontId="3" fillId="5" borderId="26" xfId="0" applyFont="1" applyFill="1" applyBorder="1" applyAlignment="1">
      <alignment horizontal="right" vertical="center"/>
    </xf>
    <xf numFmtId="0" fontId="0" fillId="5" borderId="0" xfId="0" applyFill="1" applyAlignment="1">
      <alignment horizontal="left" vertical="center" wrapText="1"/>
    </xf>
    <xf numFmtId="0" fontId="0" fillId="5" borderId="0" xfId="0" applyFill="1" applyAlignment="1">
      <alignment horizontal="left"/>
    </xf>
    <xf numFmtId="0" fontId="0" fillId="5" borderId="0" xfId="0" applyFill="1" applyAlignment="1">
      <alignment horizontal="right"/>
    </xf>
    <xf numFmtId="1" fontId="3" fillId="5" borderId="26" xfId="0" applyNumberFormat="1" applyFont="1" applyFill="1" applyBorder="1" applyAlignment="1">
      <alignment horizontal="right"/>
    </xf>
    <xf numFmtId="1" fontId="0" fillId="5" borderId="0" xfId="0" applyNumberFormat="1" applyFill="1" applyAlignment="1">
      <alignment horizontal="right" vertical="center"/>
    </xf>
    <xf numFmtId="0" fontId="0" fillId="5" borderId="0" xfId="0" applyFill="1" applyAlignment="1">
      <alignment vertical="center"/>
    </xf>
    <xf numFmtId="0" fontId="0" fillId="0" borderId="0" xfId="0" applyAlignment="1">
      <alignment vertical="center"/>
    </xf>
    <xf numFmtId="0" fontId="25" fillId="17" borderId="48" xfId="0" applyFont="1" applyFill="1" applyBorder="1" applyAlignment="1">
      <alignment horizontal="center" vertical="center" wrapText="1"/>
    </xf>
    <xf numFmtId="0" fontId="25" fillId="17" borderId="49" xfId="0" applyFont="1" applyFill="1" applyBorder="1" applyAlignment="1">
      <alignment horizontal="center" vertical="center" wrapText="1"/>
    </xf>
    <xf numFmtId="0" fontId="25" fillId="17" borderId="50" xfId="0" applyFont="1" applyFill="1" applyBorder="1" applyAlignment="1">
      <alignment horizontal="center" vertical="center" wrapText="1"/>
    </xf>
    <xf numFmtId="0" fontId="16" fillId="9" borderId="51" xfId="0" applyFont="1" applyFill="1" applyBorder="1" applyAlignment="1">
      <alignment horizontal="left" vertical="center" wrapText="1" indent="1"/>
    </xf>
    <xf numFmtId="0" fontId="0" fillId="0" borderId="52" xfId="0" applyBorder="1" applyAlignment="1">
      <alignment horizontal="center" vertical="center" wrapText="1"/>
    </xf>
    <xf numFmtId="0" fontId="0" fillId="0" borderId="52" xfId="0" applyBorder="1" applyAlignment="1">
      <alignment horizontal="left" vertical="center" wrapText="1" indent="1"/>
    </xf>
    <xf numFmtId="0" fontId="0" fillId="0" borderId="53" xfId="0" applyBorder="1" applyAlignment="1">
      <alignment horizontal="left" vertical="center" wrapText="1" indent="1"/>
    </xf>
    <xf numFmtId="0" fontId="16" fillId="9" borderId="54" xfId="0" applyFont="1" applyFill="1" applyBorder="1" applyAlignment="1">
      <alignment horizontal="left" vertical="center" wrapText="1" indent="1"/>
    </xf>
    <xf numFmtId="0" fontId="0" fillId="0" borderId="55" xfId="0" applyBorder="1" applyAlignment="1">
      <alignment horizontal="center" vertical="center" wrapText="1"/>
    </xf>
    <xf numFmtId="0" fontId="0" fillId="0" borderId="55" xfId="0" applyBorder="1" applyAlignment="1">
      <alignment horizontal="left" vertical="center" wrapText="1" indent="1"/>
    </xf>
    <xf numFmtId="0" fontId="0" fillId="0" borderId="56" xfId="0" applyBorder="1" applyAlignment="1">
      <alignment horizontal="left" vertical="center" wrapText="1" indent="1"/>
    </xf>
    <xf numFmtId="0" fontId="0" fillId="18" borderId="54" xfId="0" applyFill="1" applyBorder="1" applyAlignment="1">
      <alignment horizontal="left" vertical="center" wrapText="1" indent="1"/>
    </xf>
    <xf numFmtId="0" fontId="0" fillId="18" borderId="55" xfId="0" applyFill="1" applyBorder="1" applyAlignment="1">
      <alignment horizontal="center" vertical="center" wrapText="1"/>
    </xf>
    <xf numFmtId="0" fontId="0" fillId="18" borderId="55" xfId="0" applyFill="1" applyBorder="1" applyAlignment="1">
      <alignment horizontal="left" vertical="center" wrapText="1" indent="1"/>
    </xf>
    <xf numFmtId="0" fontId="0" fillId="18" borderId="56" xfId="0" applyFill="1" applyBorder="1" applyAlignment="1">
      <alignment horizontal="left" vertical="center" wrapText="1" indent="1"/>
    </xf>
    <xf numFmtId="0" fontId="16" fillId="11" borderId="57" xfId="0" applyFont="1" applyFill="1" applyBorder="1" applyAlignment="1">
      <alignment horizontal="left" vertical="center" wrapText="1" indent="1"/>
    </xf>
    <xf numFmtId="0" fontId="0" fillId="5" borderId="0" xfId="0" applyFill="1" applyAlignment="1">
      <alignment horizontal="left" vertical="center"/>
    </xf>
    <xf numFmtId="0" fontId="0" fillId="0" borderId="0" xfId="0" applyAlignment="1">
      <alignment horizontal="left" vertical="center"/>
    </xf>
    <xf numFmtId="0" fontId="27" fillId="19" borderId="0" xfId="0" applyFont="1" applyFill="1"/>
    <xf numFmtId="0" fontId="0" fillId="2" borderId="21" xfId="0" applyFill="1" applyBorder="1" applyAlignment="1">
      <alignment horizontal="center" vertical="center" wrapText="1"/>
    </xf>
    <xf numFmtId="0" fontId="16" fillId="16" borderId="26" xfId="0" applyFont="1" applyFill="1" applyBorder="1" applyAlignment="1">
      <alignment horizontal="center" vertical="center" wrapText="1"/>
    </xf>
    <xf numFmtId="0" fontId="16" fillId="16" borderId="26" xfId="0" applyFont="1" applyFill="1" applyBorder="1" applyAlignment="1">
      <alignment horizontal="center" vertical="center"/>
    </xf>
    <xf numFmtId="0" fontId="16" fillId="3" borderId="5" xfId="0" applyFont="1" applyFill="1" applyBorder="1" applyAlignment="1">
      <alignment horizontal="center" vertical="center" wrapText="1"/>
    </xf>
    <xf numFmtId="0" fontId="16" fillId="3" borderId="58" xfId="0" applyFont="1" applyFill="1" applyBorder="1" applyAlignment="1">
      <alignment horizontal="center" vertical="center"/>
    </xf>
    <xf numFmtId="0" fontId="11" fillId="12" borderId="59" xfId="0" applyFont="1" applyFill="1" applyBorder="1" applyAlignment="1">
      <alignment vertical="center" wrapText="1"/>
    </xf>
    <xf numFmtId="0" fontId="11" fillId="12" borderId="60" xfId="0" applyFont="1" applyFill="1" applyBorder="1" applyAlignment="1">
      <alignment vertical="center" wrapText="1"/>
    </xf>
    <xf numFmtId="0" fontId="11" fillId="12" borderId="61" xfId="0" applyFont="1" applyFill="1" applyBorder="1" applyAlignment="1">
      <alignment vertical="center" wrapText="1"/>
    </xf>
    <xf numFmtId="0" fontId="11" fillId="20" borderId="17" xfId="0" applyFont="1" applyFill="1" applyBorder="1" applyAlignment="1">
      <alignment wrapText="1"/>
    </xf>
    <xf numFmtId="0" fontId="29" fillId="20" borderId="63" xfId="0" applyFont="1" applyFill="1" applyBorder="1" applyAlignment="1">
      <alignment textRotation="90" wrapText="1"/>
    </xf>
    <xf numFmtId="0" fontId="11" fillId="20" borderId="63" xfId="0" applyFont="1" applyFill="1" applyBorder="1" applyAlignment="1">
      <alignment wrapText="1"/>
    </xf>
    <xf numFmtId="0" fontId="11" fillId="21" borderId="63" xfId="0" applyFont="1" applyFill="1" applyBorder="1" applyAlignment="1">
      <alignment wrapText="1"/>
    </xf>
    <xf numFmtId="0" fontId="11" fillId="20" borderId="63" xfId="0" applyFont="1" applyFill="1" applyBorder="1" applyAlignment="1">
      <alignment textRotation="90" wrapText="1"/>
    </xf>
    <xf numFmtId="0" fontId="29" fillId="20" borderId="64" xfId="0" applyFont="1" applyFill="1" applyBorder="1" applyAlignment="1">
      <alignment textRotation="90" wrapText="1"/>
    </xf>
    <xf numFmtId="0" fontId="11" fillId="20" borderId="64" xfId="0" applyFont="1" applyFill="1" applyBorder="1" applyAlignment="1">
      <alignment textRotation="90" wrapText="1"/>
    </xf>
    <xf numFmtId="0" fontId="11" fillId="20" borderId="64" xfId="0" applyFont="1" applyFill="1" applyBorder="1" applyAlignment="1">
      <alignment wrapText="1"/>
    </xf>
    <xf numFmtId="0" fontId="11" fillId="21" borderId="64" xfId="0" applyFont="1" applyFill="1" applyBorder="1" applyAlignment="1">
      <alignment textRotation="90" wrapText="1"/>
    </xf>
    <xf numFmtId="0" fontId="29" fillId="20" borderId="33" xfId="0" applyFont="1" applyFill="1" applyBorder="1" applyAlignment="1">
      <alignment textRotation="90" wrapText="1"/>
    </xf>
    <xf numFmtId="0" fontId="11" fillId="20" borderId="33" xfId="0" applyFont="1" applyFill="1" applyBorder="1" applyAlignment="1">
      <alignment wrapText="1"/>
    </xf>
    <xf numFmtId="0" fontId="11" fillId="22" borderId="33" xfId="0" applyFont="1" applyFill="1" applyBorder="1" applyAlignment="1">
      <alignment textRotation="90" wrapText="1"/>
    </xf>
    <xf numFmtId="0" fontId="11" fillId="22" borderId="33" xfId="0" applyFont="1" applyFill="1" applyBorder="1" applyAlignment="1">
      <alignment wrapText="1"/>
    </xf>
    <xf numFmtId="0" fontId="11" fillId="20" borderId="33" xfId="0" applyFont="1" applyFill="1" applyBorder="1" applyAlignment="1">
      <alignment textRotation="90" wrapText="1"/>
    </xf>
    <xf numFmtId="0" fontId="11" fillId="21" borderId="33" xfId="0" applyFont="1" applyFill="1" applyBorder="1" applyAlignment="1">
      <alignment textRotation="90" wrapText="1"/>
    </xf>
    <xf numFmtId="0" fontId="29" fillId="20" borderId="34" xfId="0" applyFont="1" applyFill="1" applyBorder="1" applyAlignment="1">
      <alignment textRotation="90" wrapText="1"/>
    </xf>
    <xf numFmtId="0" fontId="11" fillId="20" borderId="34" xfId="0" applyFont="1" applyFill="1" applyBorder="1" applyAlignment="1">
      <alignment wrapText="1"/>
    </xf>
    <xf numFmtId="0" fontId="11" fillId="22" borderId="34" xfId="0" applyFont="1" applyFill="1" applyBorder="1" applyAlignment="1">
      <alignment textRotation="90" wrapText="1"/>
    </xf>
    <xf numFmtId="0" fontId="11" fillId="22" borderId="34" xfId="0" applyFont="1" applyFill="1" applyBorder="1" applyAlignment="1">
      <alignment wrapText="1"/>
    </xf>
    <xf numFmtId="0" fontId="11" fillId="20" borderId="34" xfId="0" applyFont="1" applyFill="1" applyBorder="1" applyAlignment="1">
      <alignment textRotation="90" wrapText="1"/>
    </xf>
    <xf numFmtId="0" fontId="11" fillId="21" borderId="34" xfId="0" applyFont="1" applyFill="1" applyBorder="1" applyAlignment="1">
      <alignment wrapText="1"/>
    </xf>
    <xf numFmtId="0" fontId="3" fillId="13" borderId="0" xfId="0" applyFont="1" applyFill="1"/>
    <xf numFmtId="0" fontId="11" fillId="23" borderId="65" xfId="0" applyFont="1" applyFill="1" applyBorder="1" applyAlignment="1">
      <alignment vertical="center" wrapText="1"/>
    </xf>
    <xf numFmtId="0" fontId="11" fillId="23" borderId="66" xfId="0" applyFont="1" applyFill="1" applyBorder="1" applyAlignment="1">
      <alignment vertical="center" wrapText="1"/>
    </xf>
    <xf numFmtId="0" fontId="11" fillId="23" borderId="67" xfId="0" applyFont="1" applyFill="1" applyBorder="1" applyAlignment="1">
      <alignment vertical="center" wrapText="1"/>
    </xf>
    <xf numFmtId="0" fontId="11" fillId="23" borderId="68" xfId="0" applyFont="1" applyFill="1" applyBorder="1" applyAlignment="1">
      <alignment vertical="center" wrapText="1"/>
    </xf>
    <xf numFmtId="0" fontId="11" fillId="23" borderId="69" xfId="0" applyFont="1" applyFill="1" applyBorder="1" applyAlignment="1">
      <alignment vertical="center" wrapText="1"/>
    </xf>
    <xf numFmtId="0" fontId="11" fillId="23" borderId="70" xfId="0" applyFont="1" applyFill="1" applyBorder="1" applyAlignment="1">
      <alignment vertical="center" wrapText="1"/>
    </xf>
    <xf numFmtId="0" fontId="11" fillId="23" borderId="71" xfId="0" applyFont="1" applyFill="1" applyBorder="1" applyAlignment="1">
      <alignment vertical="center" wrapText="1"/>
    </xf>
    <xf numFmtId="0" fontId="11" fillId="23" borderId="72" xfId="0" applyFont="1" applyFill="1" applyBorder="1" applyAlignment="1">
      <alignment vertical="center" wrapText="1"/>
    </xf>
    <xf numFmtId="0" fontId="11" fillId="23" borderId="5" xfId="0" applyFont="1" applyFill="1" applyBorder="1" applyAlignment="1">
      <alignment vertical="center" wrapText="1"/>
    </xf>
    <xf numFmtId="0" fontId="11" fillId="23" borderId="73" xfId="0" applyFont="1" applyFill="1" applyBorder="1" applyAlignment="1">
      <alignment vertical="center" wrapText="1"/>
    </xf>
    <xf numFmtId="0" fontId="11" fillId="23" borderId="74" xfId="0" applyFont="1" applyFill="1" applyBorder="1" applyAlignment="1">
      <alignment vertical="center" wrapText="1"/>
    </xf>
    <xf numFmtId="0" fontId="11" fillId="23" borderId="75" xfId="0" applyFont="1" applyFill="1" applyBorder="1" applyAlignment="1">
      <alignment vertical="center" wrapText="1"/>
    </xf>
    <xf numFmtId="0" fontId="9" fillId="11" borderId="20" xfId="0" applyFont="1" applyFill="1" applyBorder="1" applyAlignment="1">
      <alignment horizontal="left" vertical="center" wrapText="1" indent="1"/>
    </xf>
    <xf numFmtId="0" fontId="30" fillId="0" borderId="26" xfId="0" applyFont="1" applyBorder="1" applyAlignment="1">
      <alignment textRotation="90" wrapText="1"/>
    </xf>
    <xf numFmtId="0" fontId="30" fillId="0" borderId="29" xfId="0" applyFont="1" applyBorder="1" applyAlignment="1">
      <alignment textRotation="90" wrapText="1"/>
    </xf>
    <xf numFmtId="0" fontId="11" fillId="0" borderId="31" xfId="0" applyFont="1" applyBorder="1" applyAlignment="1">
      <alignment wrapText="1"/>
    </xf>
    <xf numFmtId="0" fontId="28" fillId="20" borderId="28" xfId="0" applyFont="1" applyFill="1" applyBorder="1"/>
    <xf numFmtId="0" fontId="28" fillId="0" borderId="28" xfId="0" applyFont="1" applyBorder="1"/>
    <xf numFmtId="0" fontId="11" fillId="0" borderId="17" xfId="0" applyFont="1" applyBorder="1" applyAlignment="1">
      <alignment textRotation="90" wrapText="1"/>
    </xf>
    <xf numFmtId="0" fontId="28" fillId="20" borderId="62" xfId="0" applyFont="1" applyFill="1" applyBorder="1"/>
    <xf numFmtId="0" fontId="28" fillId="0" borderId="62" xfId="0" applyFont="1" applyBorder="1"/>
    <xf numFmtId="0" fontId="28" fillId="20" borderId="32" xfId="0" applyFont="1" applyFill="1" applyBorder="1"/>
    <xf numFmtId="0" fontId="28" fillId="0" borderId="63" xfId="0" applyFont="1" applyBorder="1"/>
    <xf numFmtId="0" fontId="28" fillId="21" borderId="32" xfId="0" applyFont="1" applyFill="1" applyBorder="1"/>
    <xf numFmtId="0" fontId="28" fillId="20" borderId="63" xfId="0" applyFont="1" applyFill="1" applyBorder="1"/>
    <xf numFmtId="0" fontId="11" fillId="0" borderId="63" xfId="0" applyFont="1" applyBorder="1" applyAlignment="1">
      <alignment textRotation="90" wrapText="1"/>
    </xf>
    <xf numFmtId="0" fontId="11" fillId="0" borderId="63" xfId="0" applyFont="1" applyBorder="1" applyAlignment="1">
      <alignment wrapText="1"/>
    </xf>
    <xf numFmtId="0" fontId="11" fillId="0" borderId="64" xfId="0" applyFont="1" applyBorder="1" applyAlignment="1">
      <alignment wrapText="1"/>
    </xf>
    <xf numFmtId="0" fontId="11" fillId="0" borderId="64" xfId="0" applyFont="1" applyBorder="1" applyAlignment="1">
      <alignment textRotation="90" wrapText="1"/>
    </xf>
    <xf numFmtId="0" fontId="11" fillId="0" borderId="33" xfId="0" applyFont="1" applyBorder="1" applyAlignment="1">
      <alignment textRotation="90" wrapText="1"/>
    </xf>
    <xf numFmtId="0" fontId="11" fillId="0" borderId="33" xfId="0" applyFont="1" applyBorder="1" applyAlignment="1">
      <alignment wrapText="1"/>
    </xf>
    <xf numFmtId="0" fontId="11" fillId="0" borderId="34" xfId="0" applyFont="1" applyBorder="1" applyAlignment="1">
      <alignment wrapText="1"/>
    </xf>
    <xf numFmtId="0" fontId="11" fillId="0" borderId="34" xfId="0" applyFont="1" applyBorder="1" applyAlignment="1">
      <alignment textRotation="90" wrapText="1"/>
    </xf>
    <xf numFmtId="0" fontId="1" fillId="5" borderId="0" xfId="0" applyFont="1" applyFill="1" applyAlignment="1">
      <alignment vertical="top"/>
    </xf>
    <xf numFmtId="0" fontId="5" fillId="24" borderId="35" xfId="0" applyFont="1" applyFill="1" applyBorder="1"/>
    <xf numFmtId="0" fontId="5" fillId="7" borderId="27" xfId="0" applyFont="1" applyFill="1" applyBorder="1"/>
    <xf numFmtId="0" fontId="5" fillId="24" borderId="27" xfId="0" applyFont="1" applyFill="1" applyBorder="1"/>
    <xf numFmtId="0" fontId="5" fillId="0" borderId="27" xfId="0" applyFont="1" applyBorder="1"/>
    <xf numFmtId="0" fontId="5" fillId="0" borderId="35" xfId="0" applyFont="1" applyBorder="1"/>
    <xf numFmtId="0" fontId="5" fillId="6" borderId="27" xfId="0" applyFont="1" applyFill="1" applyBorder="1"/>
    <xf numFmtId="0" fontId="31" fillId="24" borderId="31" xfId="0" applyFont="1" applyFill="1" applyBorder="1" applyAlignment="1">
      <alignment textRotation="90" wrapText="1"/>
    </xf>
    <xf numFmtId="0" fontId="0" fillId="0" borderId="17" xfId="0" applyBorder="1" applyAlignment="1">
      <alignment horizontal="center" vertical="center" wrapText="1"/>
    </xf>
    <xf numFmtId="0" fontId="0" fillId="24" borderId="17" xfId="0" applyFill="1" applyBorder="1" applyAlignment="1">
      <alignment horizontal="center" vertical="center" wrapText="1"/>
    </xf>
    <xf numFmtId="0" fontId="0" fillId="24" borderId="17" xfId="0" applyFill="1" applyBorder="1" applyAlignment="1">
      <alignment horizontal="center" vertical="center" textRotation="90" wrapText="1"/>
    </xf>
    <xf numFmtId="0" fontId="0" fillId="7" borderId="17" xfId="0" applyFill="1" applyBorder="1" applyAlignment="1">
      <alignment horizontal="center" vertical="center" wrapText="1"/>
    </xf>
    <xf numFmtId="0" fontId="0" fillId="4" borderId="17" xfId="0" applyFill="1" applyBorder="1" applyAlignment="1">
      <alignment horizontal="center" vertical="center" textRotation="90" wrapText="1"/>
    </xf>
    <xf numFmtId="0" fontId="0" fillId="7" borderId="17" xfId="0" applyFill="1" applyBorder="1" applyAlignment="1">
      <alignment horizontal="center" vertical="center" textRotation="90" wrapText="1"/>
    </xf>
    <xf numFmtId="0" fontId="0" fillId="4" borderId="17" xfId="0" applyFill="1" applyBorder="1" applyAlignment="1">
      <alignment horizontal="center" vertical="center" wrapText="1"/>
    </xf>
    <xf numFmtId="0" fontId="31" fillId="24" borderId="35" xfId="0" applyFont="1" applyFill="1" applyBorder="1" applyAlignment="1">
      <alignment textRotation="90" wrapText="1"/>
    </xf>
    <xf numFmtId="0" fontId="0" fillId="7" borderId="27" xfId="0" applyFill="1" applyBorder="1" applyAlignment="1">
      <alignment horizontal="center" vertical="center" wrapText="1"/>
    </xf>
    <xf numFmtId="0" fontId="0" fillId="24" borderId="27" xfId="0" applyFill="1" applyBorder="1" applyAlignment="1">
      <alignment horizontal="center" vertical="center" wrapText="1"/>
    </xf>
    <xf numFmtId="0" fontId="0" fillId="24" borderId="27" xfId="0" applyFill="1" applyBorder="1" applyAlignment="1">
      <alignment horizontal="center" vertical="center" textRotation="90" wrapText="1"/>
    </xf>
    <xf numFmtId="0" fontId="11" fillId="24" borderId="33" xfId="0" applyFont="1" applyFill="1" applyBorder="1" applyAlignment="1">
      <alignment textRotation="90" wrapText="1"/>
    </xf>
    <xf numFmtId="0" fontId="11" fillId="7" borderId="33" xfId="0" applyFont="1" applyFill="1" applyBorder="1" applyAlignment="1">
      <alignment textRotation="90" wrapText="1"/>
    </xf>
    <xf numFmtId="0" fontId="11" fillId="4" borderId="33" xfId="0" applyFont="1" applyFill="1" applyBorder="1" applyAlignment="1">
      <alignment textRotation="90" wrapText="1"/>
    </xf>
    <xf numFmtId="0" fontId="8" fillId="8" borderId="5" xfId="0" applyFont="1" applyFill="1" applyBorder="1" applyAlignment="1">
      <alignment horizontal="center" vertical="center" textRotation="90"/>
    </xf>
    <xf numFmtId="0" fontId="1" fillId="0" borderId="0" xfId="0" applyFont="1" applyAlignment="1">
      <alignment horizontal="left" vertical="center" wrapText="1"/>
    </xf>
    <xf numFmtId="0" fontId="3" fillId="12" borderId="0" xfId="0" applyFont="1" applyFill="1" applyAlignment="1">
      <alignment horizontal="left" vertical="center" wrapText="1"/>
    </xf>
    <xf numFmtId="0" fontId="12" fillId="13" borderId="0" xfId="1" applyFill="1" applyAlignment="1">
      <alignment horizontal="left"/>
    </xf>
    <xf numFmtId="0" fontId="6" fillId="0" borderId="6"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5" fillId="6" borderId="9" xfId="0" applyFont="1" applyFill="1" applyBorder="1" applyAlignment="1">
      <alignment horizontal="center" vertical="center" wrapText="1"/>
    </xf>
    <xf numFmtId="0" fontId="5" fillId="7" borderId="10" xfId="0" applyFont="1" applyFill="1" applyBorder="1" applyAlignment="1">
      <alignment horizontal="center" vertical="center" wrapText="1"/>
    </xf>
    <xf numFmtId="0" fontId="5" fillId="7" borderId="11" xfId="0" applyFont="1" applyFill="1" applyBorder="1" applyAlignment="1">
      <alignment horizontal="center" vertical="center" wrapText="1"/>
    </xf>
    <xf numFmtId="0" fontId="5" fillId="7" borderId="12"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21" fillId="3" borderId="3" xfId="0" applyFont="1" applyFill="1" applyBorder="1" applyAlignment="1">
      <alignment horizontal="left" wrapText="1" indent="1"/>
    </xf>
    <xf numFmtId="0" fontId="0" fillId="3" borderId="4" xfId="0" applyFill="1" applyBorder="1" applyAlignment="1">
      <alignment horizontal="left" wrapText="1" indent="1"/>
    </xf>
    <xf numFmtId="0" fontId="0" fillId="3" borderId="29" xfId="0" applyFill="1" applyBorder="1" applyAlignment="1">
      <alignment horizontal="left" wrapText="1" indent="1"/>
    </xf>
    <xf numFmtId="0" fontId="1" fillId="5" borderId="0" xfId="0" applyFont="1" applyFill="1" applyAlignment="1">
      <alignment horizontal="left" vertical="top" wrapText="1"/>
    </xf>
    <xf numFmtId="0" fontId="0" fillId="5" borderId="0" xfId="0" applyFill="1" applyAlignment="1">
      <alignment horizontal="left" vertical="center" wrapText="1"/>
    </xf>
    <xf numFmtId="0" fontId="0" fillId="5" borderId="0" xfId="0" applyFill="1" applyAlignment="1">
      <alignment horizontal="left"/>
    </xf>
    <xf numFmtId="0" fontId="23" fillId="16" borderId="0" xfId="0" applyFont="1" applyFill="1" applyAlignment="1">
      <alignment horizontal="center" vertical="center" wrapText="1"/>
    </xf>
    <xf numFmtId="0" fontId="24" fillId="5" borderId="0" xfId="0" applyFont="1" applyFill="1" applyAlignment="1">
      <alignment horizontal="center" vertical="center"/>
    </xf>
    <xf numFmtId="0" fontId="3" fillId="5" borderId="0" xfId="0" applyFont="1" applyFill="1" applyAlignment="1">
      <alignment horizontal="left" vertical="center" wrapText="1" indent="1"/>
    </xf>
    <xf numFmtId="0" fontId="24" fillId="5" borderId="0" xfId="0" applyFont="1" applyFill="1" applyAlignment="1">
      <alignment horizontal="left" vertical="center"/>
    </xf>
  </cellXfs>
  <cellStyles count="2">
    <cellStyle name="Hyperlink" xfId="1" builtinId="8"/>
    <cellStyle name="Normal" xfId="0" builtinId="0"/>
  </cellStyles>
  <dxfs count="0"/>
  <tableStyles count="0" defaultTableStyle="TableStyleMedium2" defaultPivotStyle="PivotStyleLight16"/>
  <colors>
    <mruColors>
      <color rgb="FFB8084F"/>
      <color rgb="FFDF562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Off The Job Training Breakdown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51D-4D1A-9D9D-B98DECAB58D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51D-4D1A-9D9D-B98DECAB58D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51D-4D1A-9D9D-B98DECAB58D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E51D-4D1A-9D9D-B98DECAB58D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E51D-4D1A-9D9D-B98DECAB58D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E51D-4D1A-9D9D-B98DECAB58DA}"/>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E51D-4D1A-9D9D-B98DECAB58DA}"/>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E51D-4D1A-9D9D-B98DECAB58DA}"/>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E51D-4D1A-9D9D-B98DECAB58DA}"/>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E51D-4D1A-9D9D-B98DECAB58DA}"/>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E51D-4D1A-9D9D-B98DECAB58DA}"/>
              </c:ext>
            </c:extLst>
          </c:dPt>
          <c:cat>
            <c:strRef>
              <c:f>'Plan on a page and Pie chart'!$L$2:$L$12</c:f>
              <c:strCache>
                <c:ptCount val="11"/>
                <c:pt idx="0">
                  <c:v>Campus Lectures (1 hour each)</c:v>
                </c:pt>
                <c:pt idx="1">
                  <c:v>Campus tutorial / seminar (1 hour each)</c:v>
                </c:pt>
                <c:pt idx="2">
                  <c:v>Portfolio / KSB workshops</c:v>
                </c:pt>
                <c:pt idx="3">
                  <c:v>On-line taught session (1 hour delivery)</c:v>
                </c:pt>
                <c:pt idx="4">
                  <c:v>Timetabled student led working </c:v>
                </c:pt>
                <c:pt idx="5">
                  <c:v>1:1 Supervision</c:v>
                </c:pt>
                <c:pt idx="6">
                  <c:v>Spare column (e.g. laboratory session)</c:v>
                </c:pt>
                <c:pt idx="7">
                  <c:v>Spare Column (e.g. Mandatory Component)</c:v>
                </c:pt>
                <c:pt idx="8">
                  <c:v>Project Based / Applied Learning to meet Module Assessment</c:v>
                </c:pt>
                <c:pt idx="9">
                  <c:v>Time during working day to focus on assessment preparation</c:v>
                </c:pt>
                <c:pt idx="10">
                  <c:v>Employer-led Training activities (including experiential and project based learning)</c:v>
                </c:pt>
              </c:strCache>
            </c:strRef>
          </c:cat>
          <c:val>
            <c:numRef>
              <c:f>'Plan on a page and Pie chart'!$M$2:$M$12</c:f>
              <c:numCache>
                <c:formatCode>General</c:formatCode>
                <c:ptCount val="11"/>
                <c:pt idx="0">
                  <c:v>266</c:v>
                </c:pt>
                <c:pt idx="1">
                  <c:v>196</c:v>
                </c:pt>
                <c:pt idx="2">
                  <c:v>33</c:v>
                </c:pt>
                <c:pt idx="3">
                  <c:v>0</c:v>
                </c:pt>
                <c:pt idx="4">
                  <c:v>0</c:v>
                </c:pt>
                <c:pt idx="5">
                  <c:v>72</c:v>
                </c:pt>
                <c:pt idx="6">
                  <c:v>72</c:v>
                </c:pt>
                <c:pt idx="7">
                  <c:v>0</c:v>
                </c:pt>
                <c:pt idx="8">
                  <c:v>280</c:v>
                </c:pt>
                <c:pt idx="9">
                  <c:v>125.76526315789461</c:v>
                </c:pt>
                <c:pt idx="10">
                  <c:v>125.76526315789461</c:v>
                </c:pt>
              </c:numCache>
            </c:numRef>
          </c:val>
          <c:extLst>
            <c:ext xmlns:c16="http://schemas.microsoft.com/office/drawing/2014/chart" uri="{C3380CC4-5D6E-409C-BE32-E72D297353CC}">
              <c16:uniqueId val="{00000001-6A46-422B-8163-60A1070A2808}"/>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123825</xdr:colOff>
      <xdr:row>15</xdr:row>
      <xdr:rowOff>19050</xdr:rowOff>
    </xdr:from>
    <xdr:to>
      <xdr:col>7</xdr:col>
      <xdr:colOff>4038600</xdr:colOff>
      <xdr:row>41</xdr:row>
      <xdr:rowOff>104775</xdr:rowOff>
    </xdr:to>
    <xdr:graphicFrame macro="">
      <xdr:nvGraphicFramePr>
        <xdr:cNvPr id="3" name="Chart 2">
          <a:extLst>
            <a:ext uri="{FF2B5EF4-FFF2-40B4-BE49-F238E27FC236}">
              <a16:creationId xmlns:a16="http://schemas.microsoft.com/office/drawing/2014/main" id="{7007ACA6-0182-1257-D6CA-82B484763EA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1981200</xdr:colOff>
      <xdr:row>14</xdr:row>
      <xdr:rowOff>28575</xdr:rowOff>
    </xdr:from>
    <xdr:to>
      <xdr:col>5</xdr:col>
      <xdr:colOff>2105025</xdr:colOff>
      <xdr:row>15</xdr:row>
      <xdr:rowOff>352425</xdr:rowOff>
    </xdr:to>
    <xdr:sp macro="" textlink="">
      <xdr:nvSpPr>
        <xdr:cNvPr id="2" name="Rounded Rectangle 1">
          <a:extLst>
            <a:ext uri="{FF2B5EF4-FFF2-40B4-BE49-F238E27FC236}">
              <a16:creationId xmlns:a16="http://schemas.microsoft.com/office/drawing/2014/main" id="{9401376D-9866-5BDD-4D5B-B0ECBCA229FC}"/>
            </a:ext>
          </a:extLst>
        </xdr:cNvPr>
        <xdr:cNvSpPr/>
      </xdr:nvSpPr>
      <xdr:spPr>
        <a:xfrm>
          <a:off x="6991350" y="12811125"/>
          <a:ext cx="3086100" cy="9525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1600">
              <a:solidFill>
                <a:schemeClr val="lt1"/>
              </a:solidFill>
              <a:latin typeface="+mn-lt"/>
              <a:ea typeface="+mn-lt"/>
              <a:cs typeface="+mn-lt"/>
            </a:rPr>
            <a:t>Detail of Level 5 employer activities to follow in due course</a:t>
          </a:r>
        </a:p>
      </xdr:txBody>
    </xdr:sp>
    <xdr:clientData/>
  </xdr:twoCellAnchor>
  <xdr:twoCellAnchor>
    <xdr:from>
      <xdr:col>4</xdr:col>
      <xdr:colOff>2066925</xdr:colOff>
      <xdr:row>20</xdr:row>
      <xdr:rowOff>457200</xdr:rowOff>
    </xdr:from>
    <xdr:to>
      <xdr:col>5</xdr:col>
      <xdr:colOff>2190750</xdr:colOff>
      <xdr:row>22</xdr:row>
      <xdr:rowOff>152400</xdr:rowOff>
    </xdr:to>
    <xdr:sp macro="" textlink="">
      <xdr:nvSpPr>
        <xdr:cNvPr id="3" name="Rounded Rectangle 2">
          <a:extLst>
            <a:ext uri="{FF2B5EF4-FFF2-40B4-BE49-F238E27FC236}">
              <a16:creationId xmlns:a16="http://schemas.microsoft.com/office/drawing/2014/main" id="{47BCFFEE-20F3-44E6-90B0-1F8E618D115D}"/>
            </a:ext>
            <a:ext uri="{147F2762-F138-4A5C-976F-8EAC2B608ADB}">
              <a16:predDERef xmlns:a16="http://schemas.microsoft.com/office/drawing/2014/main" pred="{9401376D-9866-5BDD-4D5B-B0ECBCA229FC}"/>
            </a:ext>
          </a:extLst>
        </xdr:cNvPr>
        <xdr:cNvSpPr/>
      </xdr:nvSpPr>
      <xdr:spPr>
        <a:xfrm>
          <a:off x="7077075" y="16573500"/>
          <a:ext cx="3086100" cy="9525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600">
              <a:solidFill>
                <a:schemeClr val="lt1"/>
              </a:solidFill>
              <a:latin typeface="+mn-lt"/>
              <a:ea typeface="+mn-lt"/>
              <a:cs typeface="+mn-lt"/>
            </a:rPr>
            <a:t>Detail of Level 6</a:t>
          </a:r>
        </a:p>
        <a:p>
          <a:pPr marL="0" indent="0" algn="ctr"/>
          <a:r>
            <a:rPr lang="en-US" sz="1600">
              <a:solidFill>
                <a:schemeClr val="lt1"/>
              </a:solidFill>
              <a:latin typeface="+mn-lt"/>
              <a:ea typeface="+mn-lt"/>
              <a:cs typeface="+mn-lt"/>
            </a:rPr>
            <a:t> employer activities to follow in due course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tituteforapprenticeships.org/media/2354/st0496_rail-and-rail-systems-senior-engineer_l6_ap-for-publication_231018_qm.pdf" TargetMode="External"/><Relationship Id="rId1" Type="http://schemas.openxmlformats.org/officeDocument/2006/relationships/hyperlink" Target="https://www.instituteforapprenticeships.org/apprenticeship-standards/rail-and-rail-systems-senior-engineer-integrated-degree-v1-0"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08D16-3557-498C-A5F0-AD701E026DB3}">
  <sheetPr>
    <tabColor rgb="FF0070C0"/>
    <pageSetUpPr fitToPage="1"/>
  </sheetPr>
  <dimension ref="A1:CI43"/>
  <sheetViews>
    <sheetView tabSelected="1" topLeftCell="A14" zoomScale="60" zoomScaleNormal="60" workbookViewId="0">
      <selection activeCell="K46" sqref="K46"/>
    </sheetView>
  </sheetViews>
  <sheetFormatPr defaultRowHeight="15"/>
  <cols>
    <col min="2" max="2" width="4.85546875" customWidth="1"/>
    <col min="3" max="3" width="48.42578125" customWidth="1"/>
    <col min="4" max="6" width="11.5703125" customWidth="1"/>
    <col min="7" max="7" width="15" customWidth="1"/>
    <col min="8" max="8" width="11.42578125" customWidth="1"/>
    <col min="9" max="9" width="10.85546875" customWidth="1"/>
    <col min="10" max="20" width="7.42578125" customWidth="1"/>
    <col min="21" max="21" width="33.42578125" customWidth="1"/>
    <col min="22" max="22" width="34.42578125" customWidth="1"/>
    <col min="23" max="23" width="33.140625" customWidth="1"/>
    <col min="24" max="30" width="7.5703125" style="2" customWidth="1"/>
    <col min="31" max="31" width="12" style="2" customWidth="1"/>
    <col min="32" max="33" width="9.7109375" style="2" customWidth="1"/>
    <col min="34" max="42" width="7.5703125" style="2" customWidth="1"/>
    <col min="43" max="43" width="7.28515625" style="2" customWidth="1"/>
    <col min="44" max="44" width="8.140625" style="2" customWidth="1"/>
    <col min="45" max="50" width="7.5703125" style="2" customWidth="1"/>
    <col min="53" max="87" width="9.140625" style="25"/>
  </cols>
  <sheetData>
    <row r="1" spans="1:87" ht="15.95" customHeight="1">
      <c r="A1" s="3"/>
      <c r="B1" s="3"/>
      <c r="C1" s="3"/>
      <c r="D1" s="3"/>
      <c r="E1" s="3"/>
      <c r="F1" s="3"/>
      <c r="G1" s="3"/>
      <c r="H1" s="3"/>
      <c r="I1" s="3"/>
      <c r="J1" s="3"/>
      <c r="K1" s="3"/>
      <c r="L1" s="3"/>
      <c r="M1" s="3"/>
      <c r="N1" s="3"/>
      <c r="O1" s="3"/>
      <c r="P1" s="3"/>
      <c r="Q1" s="3"/>
      <c r="R1" s="3"/>
      <c r="S1" s="3"/>
      <c r="T1" s="3"/>
      <c r="U1" s="3"/>
      <c r="V1" s="3"/>
      <c r="W1" s="3"/>
      <c r="X1" s="4"/>
      <c r="Y1" s="4"/>
      <c r="Z1" s="4"/>
      <c r="AA1" s="4"/>
      <c r="AB1" s="4"/>
      <c r="AC1" s="4"/>
      <c r="AD1" s="4"/>
      <c r="AE1" s="4"/>
      <c r="AF1" s="4"/>
      <c r="AG1" s="4"/>
      <c r="AH1" s="4"/>
      <c r="AI1" s="4"/>
      <c r="AJ1" s="4"/>
      <c r="AK1" s="4"/>
      <c r="AL1" s="4"/>
      <c r="AM1" s="4"/>
      <c r="AN1" s="4"/>
      <c r="AO1" s="4"/>
      <c r="AP1" s="4"/>
      <c r="AQ1" s="4"/>
      <c r="AR1" s="4"/>
      <c r="AS1" s="4"/>
      <c r="AT1" s="4"/>
      <c r="AU1" s="4"/>
      <c r="AV1" s="4"/>
      <c r="AW1" s="4"/>
      <c r="AX1" s="4"/>
      <c r="AY1" s="67"/>
      <c r="AZ1" s="67"/>
    </row>
    <row r="2" spans="1:87" s="1" customFormat="1" ht="25.5" customHeight="1">
      <c r="A2" s="5"/>
      <c r="B2" s="5"/>
      <c r="C2" s="12" t="s">
        <v>0</v>
      </c>
      <c r="D2" s="185" t="s">
        <v>1</v>
      </c>
      <c r="E2" s="185"/>
      <c r="F2" s="185"/>
      <c r="G2" s="185"/>
      <c r="H2" s="56"/>
      <c r="I2" s="187" t="s">
        <v>2</v>
      </c>
      <c r="J2" s="187"/>
      <c r="K2" s="187"/>
      <c r="L2" s="187"/>
      <c r="M2" s="187"/>
      <c r="N2" s="187"/>
      <c r="O2" s="187"/>
      <c r="P2" s="187"/>
      <c r="Q2" s="187"/>
      <c r="R2" s="187"/>
      <c r="S2" s="187"/>
      <c r="T2" s="187"/>
      <c r="U2" s="187"/>
      <c r="V2" s="187"/>
      <c r="W2" s="187"/>
      <c r="X2" s="187"/>
      <c r="Y2" s="187"/>
      <c r="Z2" s="187"/>
      <c r="AA2" s="187"/>
      <c r="AB2" s="187"/>
      <c r="AC2" s="187"/>
      <c r="AD2" s="5"/>
      <c r="AE2" s="5"/>
      <c r="AF2" s="5"/>
      <c r="AG2" s="5"/>
      <c r="AH2" s="5"/>
      <c r="AI2" s="5"/>
      <c r="AJ2" s="5"/>
      <c r="AK2" s="5"/>
      <c r="AL2" s="5"/>
      <c r="AM2" s="5"/>
      <c r="AN2" s="5"/>
      <c r="AO2" s="5"/>
      <c r="AP2" s="5"/>
      <c r="AQ2" s="5"/>
      <c r="AR2" s="5"/>
      <c r="AS2" s="5"/>
      <c r="AT2" s="5"/>
      <c r="AU2" s="5"/>
      <c r="AV2" s="5"/>
      <c r="AW2" s="5"/>
      <c r="AX2" s="5"/>
      <c r="AY2" s="68"/>
      <c r="AZ2" s="68"/>
      <c r="BA2" s="128"/>
      <c r="BB2" s="128"/>
      <c r="BC2" s="128"/>
      <c r="BD2" s="128"/>
      <c r="BE2" s="128"/>
      <c r="BF2" s="128"/>
      <c r="BG2" s="128"/>
      <c r="BH2" s="128"/>
      <c r="BI2" s="128"/>
      <c r="BJ2" s="128"/>
      <c r="BK2" s="128"/>
      <c r="BL2" s="128"/>
      <c r="BM2" s="128"/>
      <c r="BN2" s="128"/>
      <c r="BO2" s="128"/>
      <c r="BP2" s="128"/>
      <c r="BQ2" s="128"/>
      <c r="BR2" s="128"/>
      <c r="BS2" s="128"/>
      <c r="BT2" s="128"/>
      <c r="BU2" s="128"/>
      <c r="BV2" s="128"/>
      <c r="BW2" s="128"/>
      <c r="BX2" s="128"/>
      <c r="BY2" s="128"/>
      <c r="BZ2" s="128"/>
      <c r="CA2" s="128"/>
      <c r="CB2" s="128"/>
      <c r="CC2" s="128"/>
      <c r="CD2" s="128"/>
      <c r="CE2" s="128"/>
      <c r="CF2" s="128"/>
      <c r="CG2" s="128"/>
      <c r="CH2" s="128"/>
      <c r="CI2" s="128"/>
    </row>
    <row r="3" spans="1:87" s="1" customFormat="1" ht="25.5" customHeight="1">
      <c r="A3" s="5"/>
      <c r="B3" s="5"/>
      <c r="C3" s="13"/>
      <c r="D3" s="185"/>
      <c r="E3" s="185"/>
      <c r="F3" s="185"/>
      <c r="G3" s="185"/>
      <c r="H3" s="57"/>
      <c r="I3" s="187" t="s">
        <v>3</v>
      </c>
      <c r="J3" s="187"/>
      <c r="K3" s="187"/>
      <c r="L3" s="187"/>
      <c r="M3" s="187"/>
      <c r="N3" s="187"/>
      <c r="O3" s="187"/>
      <c r="P3" s="187"/>
      <c r="Q3" s="187"/>
      <c r="R3" s="187"/>
      <c r="S3" s="187"/>
      <c r="T3" s="187"/>
      <c r="U3" s="187"/>
      <c r="V3" s="187"/>
      <c r="W3" s="187"/>
      <c r="X3" s="187"/>
      <c r="Y3" s="187"/>
      <c r="Z3" s="187"/>
      <c r="AA3" s="187"/>
      <c r="AB3" s="187"/>
      <c r="AC3" s="187"/>
      <c r="AD3" s="5"/>
      <c r="AE3" s="5"/>
      <c r="AF3" s="5"/>
      <c r="AG3" s="5"/>
      <c r="AH3" s="5"/>
      <c r="AI3" s="5"/>
      <c r="AJ3" s="5"/>
      <c r="AK3" s="5"/>
      <c r="AL3" s="5"/>
      <c r="AM3" s="5"/>
      <c r="AN3" s="5"/>
      <c r="AO3" s="5"/>
      <c r="AP3" s="5"/>
      <c r="AQ3" s="5"/>
      <c r="AR3" s="5"/>
      <c r="AS3" s="5"/>
      <c r="AT3" s="5"/>
      <c r="AU3" s="5"/>
      <c r="AV3" s="5"/>
      <c r="AW3" s="5"/>
      <c r="AX3" s="5"/>
      <c r="AY3" s="68"/>
      <c r="AZ3" s="68"/>
      <c r="BA3" s="128"/>
      <c r="BB3" s="128"/>
      <c r="BC3" s="128"/>
      <c r="BD3" s="128"/>
      <c r="BE3" s="128"/>
      <c r="BF3" s="128"/>
      <c r="BG3" s="128"/>
      <c r="BH3" s="128"/>
      <c r="BI3" s="128"/>
      <c r="BJ3" s="128"/>
      <c r="BK3" s="128"/>
      <c r="BL3" s="128"/>
      <c r="BM3" s="128"/>
      <c r="BN3" s="128"/>
      <c r="BO3" s="128"/>
      <c r="BP3" s="128"/>
      <c r="BQ3" s="128"/>
      <c r="BR3" s="128"/>
      <c r="BS3" s="128"/>
      <c r="BT3" s="128"/>
      <c r="BU3" s="128"/>
      <c r="BV3" s="128"/>
      <c r="BW3" s="128"/>
      <c r="BX3" s="128"/>
      <c r="BY3" s="128"/>
      <c r="BZ3" s="128"/>
      <c r="CA3" s="128"/>
      <c r="CB3" s="128"/>
      <c r="CC3" s="128"/>
      <c r="CD3" s="128"/>
      <c r="CE3" s="128"/>
      <c r="CF3" s="128"/>
      <c r="CG3" s="128"/>
      <c r="CH3" s="128"/>
      <c r="CI3" s="128"/>
    </row>
    <row r="4" spans="1:87" s="1" customFormat="1" ht="25.5" customHeight="1">
      <c r="A4" s="5"/>
      <c r="B4" s="5"/>
      <c r="C4" s="12" t="s">
        <v>4</v>
      </c>
      <c r="D4" s="13"/>
      <c r="E4" s="13"/>
      <c r="F4" s="13"/>
      <c r="G4" s="13"/>
      <c r="H4" s="57"/>
      <c r="I4" s="58">
        <v>6</v>
      </c>
      <c r="J4" s="59"/>
      <c r="K4" s="59"/>
      <c r="L4" s="59"/>
      <c r="M4" s="59"/>
      <c r="N4" s="59"/>
      <c r="O4" s="59"/>
      <c r="P4" s="59"/>
      <c r="Q4" s="59"/>
      <c r="R4" s="59"/>
      <c r="S4" s="59"/>
      <c r="T4" s="59"/>
      <c r="U4" s="59"/>
      <c r="V4" s="59"/>
      <c r="W4" s="59"/>
      <c r="X4" s="59"/>
      <c r="Y4" s="59"/>
      <c r="Z4" s="59"/>
      <c r="AA4" s="59"/>
      <c r="AB4" s="59"/>
      <c r="AC4" s="59"/>
      <c r="AD4" s="5"/>
      <c r="AE4" s="5"/>
      <c r="AF4" s="5"/>
      <c r="AG4" s="5"/>
      <c r="AH4" s="5"/>
      <c r="AI4" s="5"/>
      <c r="AJ4" s="5"/>
      <c r="AK4" s="5"/>
      <c r="AL4" s="5"/>
      <c r="AM4" s="5"/>
      <c r="AN4" s="5"/>
      <c r="AO4" s="5"/>
      <c r="AP4" s="5"/>
      <c r="AQ4" s="5"/>
      <c r="AR4" s="5"/>
      <c r="AS4" s="5"/>
      <c r="AT4" s="5"/>
      <c r="AU4" s="5"/>
      <c r="AV4" s="5"/>
      <c r="AW4" s="5"/>
      <c r="AX4" s="5"/>
      <c r="AY4" s="68"/>
      <c r="AZ4" s="68"/>
      <c r="BA4" s="128"/>
      <c r="BB4" s="128"/>
      <c r="BC4" s="128"/>
      <c r="BD4" s="128"/>
      <c r="BE4" s="128"/>
      <c r="BF4" s="128"/>
      <c r="BG4" s="128"/>
      <c r="BH4" s="128"/>
      <c r="BI4" s="128"/>
      <c r="BJ4" s="128"/>
      <c r="BK4" s="128"/>
      <c r="BL4" s="128"/>
      <c r="BM4" s="128"/>
      <c r="BN4" s="128"/>
      <c r="BO4" s="128"/>
      <c r="BP4" s="128"/>
      <c r="BQ4" s="128"/>
      <c r="BR4" s="128"/>
      <c r="BS4" s="128"/>
      <c r="BT4" s="128"/>
      <c r="BU4" s="128"/>
      <c r="BV4" s="128"/>
      <c r="BW4" s="128"/>
      <c r="BX4" s="128"/>
      <c r="BY4" s="128"/>
      <c r="BZ4" s="128"/>
      <c r="CA4" s="128"/>
      <c r="CB4" s="128"/>
      <c r="CC4" s="128"/>
      <c r="CD4" s="128"/>
      <c r="CE4" s="128"/>
      <c r="CF4" s="128"/>
      <c r="CG4" s="128"/>
      <c r="CH4" s="128"/>
      <c r="CI4" s="128"/>
    </row>
    <row r="5" spans="1:87" ht="25.5" customHeight="1">
      <c r="A5" s="3"/>
      <c r="B5" s="3"/>
      <c r="C5" s="13"/>
      <c r="D5" s="13"/>
      <c r="E5" s="13"/>
      <c r="F5" s="13"/>
      <c r="G5" s="13"/>
      <c r="H5" s="57"/>
      <c r="I5" s="59"/>
      <c r="J5" s="59"/>
      <c r="K5" s="59"/>
      <c r="L5" s="59"/>
      <c r="M5" s="59"/>
      <c r="N5" s="59"/>
      <c r="O5" s="59"/>
      <c r="P5" s="59"/>
      <c r="Q5" s="59"/>
      <c r="R5" s="59"/>
      <c r="S5" s="59"/>
      <c r="T5" s="59"/>
      <c r="U5" s="59"/>
      <c r="V5" s="59"/>
      <c r="W5" s="59"/>
      <c r="X5" s="59"/>
      <c r="Y5" s="59"/>
      <c r="Z5" s="59"/>
      <c r="AA5" s="59"/>
      <c r="AB5" s="59"/>
      <c r="AC5" s="59"/>
      <c r="AD5" s="4"/>
      <c r="AE5" s="188" t="s">
        <v>5</v>
      </c>
      <c r="AF5" s="189"/>
      <c r="AG5" s="189"/>
      <c r="AH5" s="189"/>
      <c r="AI5" s="189"/>
      <c r="AJ5" s="189"/>
      <c r="AK5" s="190"/>
      <c r="AL5" s="4"/>
      <c r="AM5" s="4"/>
      <c r="AN5" s="4"/>
      <c r="AO5" s="4"/>
      <c r="AP5" s="4"/>
      <c r="AQ5" s="4"/>
      <c r="AR5" s="4"/>
      <c r="AS5" s="4"/>
      <c r="AT5" s="4"/>
      <c r="AU5" s="4"/>
      <c r="AV5" s="4"/>
      <c r="AW5" s="4"/>
      <c r="AX5" s="4"/>
      <c r="AY5" s="67"/>
      <c r="AZ5" s="67"/>
    </row>
    <row r="6" spans="1:87" ht="25.5" customHeight="1">
      <c r="A6" s="3"/>
      <c r="B6" s="3"/>
      <c r="C6" s="12" t="s">
        <v>6</v>
      </c>
      <c r="D6" s="12"/>
      <c r="E6" s="12"/>
      <c r="F6" s="12"/>
      <c r="G6" s="12"/>
      <c r="H6" s="56"/>
      <c r="I6" s="57" t="s">
        <v>7</v>
      </c>
      <c r="J6" s="57"/>
      <c r="K6" s="57"/>
      <c r="L6" s="57"/>
      <c r="M6" s="57"/>
      <c r="N6" s="57"/>
      <c r="O6" s="57"/>
      <c r="P6" s="57"/>
      <c r="Q6" s="57"/>
      <c r="R6" s="57"/>
      <c r="S6" s="57"/>
      <c r="T6" s="186" t="s">
        <v>8</v>
      </c>
      <c r="U6" s="186"/>
      <c r="V6" s="186"/>
      <c r="W6" s="186"/>
      <c r="X6" s="186"/>
      <c r="Y6" s="186"/>
      <c r="Z6" s="186"/>
      <c r="AA6" s="57"/>
      <c r="AB6" s="57"/>
      <c r="AC6" s="57"/>
      <c r="AD6" s="4"/>
      <c r="AE6" s="191" t="s">
        <v>9</v>
      </c>
      <c r="AF6" s="192"/>
      <c r="AG6" s="192"/>
      <c r="AH6" s="192"/>
      <c r="AI6" s="192"/>
      <c r="AJ6" s="192"/>
      <c r="AK6" s="193"/>
      <c r="AL6" s="4"/>
      <c r="AM6" s="4"/>
      <c r="AN6" s="4"/>
      <c r="AO6" s="4"/>
      <c r="AP6" s="4"/>
      <c r="AQ6" s="4"/>
      <c r="AR6" s="4"/>
      <c r="AS6" s="4"/>
      <c r="AT6" s="4"/>
      <c r="AU6" s="4"/>
      <c r="AV6" s="4"/>
      <c r="AW6" s="4"/>
      <c r="AX6" s="4"/>
      <c r="AY6" s="67"/>
      <c r="AZ6" s="67"/>
    </row>
    <row r="7" spans="1:87" ht="25.5" customHeight="1">
      <c r="A7" s="3"/>
      <c r="B7" s="3"/>
      <c r="C7" s="13"/>
      <c r="D7" s="13"/>
      <c r="E7" s="13"/>
      <c r="F7" s="13"/>
      <c r="G7" s="13"/>
      <c r="H7" s="57"/>
      <c r="I7" s="57"/>
      <c r="J7" s="57"/>
      <c r="K7" s="57"/>
      <c r="L7" s="57"/>
      <c r="M7" s="57"/>
      <c r="N7" s="57"/>
      <c r="O7" s="57"/>
      <c r="P7" s="57"/>
      <c r="Q7" s="57"/>
      <c r="R7" s="57"/>
      <c r="S7" s="57"/>
      <c r="T7" s="186"/>
      <c r="U7" s="186"/>
      <c r="V7" s="186"/>
      <c r="W7" s="186"/>
      <c r="X7" s="186"/>
      <c r="Y7" s="186"/>
      <c r="Z7" s="186"/>
      <c r="AA7" s="57"/>
      <c r="AB7" s="57"/>
      <c r="AC7" s="57"/>
      <c r="AD7" s="4"/>
      <c r="AE7" s="194" t="s">
        <v>10</v>
      </c>
      <c r="AF7" s="195"/>
      <c r="AG7" s="195"/>
      <c r="AH7" s="195"/>
      <c r="AI7" s="195"/>
      <c r="AJ7" s="195"/>
      <c r="AK7" s="196"/>
      <c r="AL7" s="4"/>
      <c r="AM7" s="4"/>
      <c r="AN7" s="4"/>
      <c r="AO7" s="4"/>
      <c r="AP7" s="4"/>
      <c r="AQ7" s="4"/>
      <c r="AR7" s="4"/>
      <c r="AS7" s="4"/>
      <c r="AT7" s="4"/>
      <c r="AU7" s="4"/>
      <c r="AV7" s="4"/>
      <c r="AW7" s="4"/>
      <c r="AX7" s="4"/>
      <c r="AY7" s="67"/>
      <c r="AZ7" s="67"/>
    </row>
    <row r="8" spans="1:87" ht="25.5" customHeight="1">
      <c r="A8" s="3"/>
      <c r="B8" s="3"/>
      <c r="C8" s="13"/>
      <c r="D8" s="13"/>
      <c r="E8" s="13"/>
      <c r="F8" s="13"/>
      <c r="G8" s="13"/>
      <c r="H8" s="13"/>
      <c r="I8" s="14"/>
      <c r="J8" s="14"/>
      <c r="K8" s="14"/>
      <c r="L8" s="14"/>
      <c r="M8" s="14"/>
      <c r="N8" s="14"/>
      <c r="O8" s="14"/>
      <c r="P8" s="14"/>
      <c r="Q8" s="14"/>
      <c r="R8" s="14"/>
      <c r="S8" s="14"/>
      <c r="T8" s="186"/>
      <c r="U8" s="186"/>
      <c r="V8" s="186"/>
      <c r="W8" s="186"/>
      <c r="X8" s="186"/>
      <c r="Y8" s="186"/>
      <c r="Z8" s="186"/>
      <c r="AA8" s="14"/>
      <c r="AB8" s="14"/>
      <c r="AC8" s="14"/>
      <c r="AD8" s="4"/>
      <c r="AE8" s="197" t="s">
        <v>11</v>
      </c>
      <c r="AF8" s="198"/>
      <c r="AG8" s="198"/>
      <c r="AH8" s="198"/>
      <c r="AI8" s="198"/>
      <c r="AJ8" s="198"/>
      <c r="AK8" s="199"/>
      <c r="AL8" s="4"/>
      <c r="AM8" s="4"/>
      <c r="AN8" s="4"/>
      <c r="AO8" s="4"/>
      <c r="AP8" s="4"/>
      <c r="AQ8" s="4"/>
      <c r="AR8" s="4"/>
      <c r="AS8" s="4"/>
      <c r="AT8" s="4"/>
      <c r="AU8" s="4"/>
      <c r="AV8" s="4"/>
      <c r="AW8" s="4"/>
      <c r="AX8" s="4"/>
      <c r="AY8" s="67"/>
      <c r="AZ8" s="67"/>
    </row>
    <row r="9" spans="1:87" ht="25.5" customHeight="1">
      <c r="A9" s="3"/>
      <c r="B9" s="3"/>
      <c r="C9" s="13" t="s">
        <v>12</v>
      </c>
      <c r="D9" s="13"/>
      <c r="E9" s="13"/>
      <c r="F9" s="13"/>
      <c r="G9" s="13"/>
      <c r="H9" s="32" t="s">
        <v>13</v>
      </c>
      <c r="I9" s="33">
        <v>48</v>
      </c>
      <c r="J9" s="34" t="s">
        <v>14</v>
      </c>
      <c r="K9" s="14"/>
      <c r="L9" s="14"/>
      <c r="M9" s="14"/>
      <c r="N9" s="14"/>
      <c r="O9" s="14"/>
      <c r="P9" s="14"/>
      <c r="Q9" s="14"/>
      <c r="R9" s="14"/>
      <c r="S9" s="14"/>
      <c r="T9" s="186"/>
      <c r="U9" s="186"/>
      <c r="V9" s="186"/>
      <c r="W9" s="186"/>
      <c r="X9" s="186"/>
      <c r="Y9" s="186"/>
      <c r="Z9" s="186"/>
      <c r="AA9" s="14"/>
      <c r="AB9" s="14"/>
      <c r="AC9" s="14"/>
      <c r="AD9" s="14"/>
      <c r="AE9" s="14"/>
      <c r="AF9" s="14"/>
      <c r="AG9" s="14"/>
      <c r="AH9" s="14"/>
      <c r="AI9" s="14"/>
      <c r="AJ9" s="14"/>
      <c r="AK9" s="14"/>
      <c r="AL9" s="14"/>
      <c r="AM9" s="14"/>
      <c r="AN9" s="14"/>
      <c r="AO9" s="4"/>
      <c r="AP9" s="4"/>
      <c r="AQ9" s="4"/>
      <c r="AR9" s="4"/>
      <c r="AS9" s="4"/>
      <c r="AT9" s="4"/>
      <c r="AU9" s="4"/>
      <c r="AV9" s="4"/>
      <c r="AW9" s="4"/>
      <c r="AX9" s="4"/>
      <c r="AY9" s="67"/>
      <c r="AZ9" s="67"/>
    </row>
    <row r="10" spans="1:87" ht="25.5" customHeight="1">
      <c r="A10" s="3"/>
      <c r="B10" s="3"/>
      <c r="C10" s="13" t="s">
        <v>15</v>
      </c>
      <c r="D10" s="13"/>
      <c r="E10" s="13"/>
      <c r="F10" s="13"/>
      <c r="G10" s="13"/>
      <c r="H10" s="13"/>
      <c r="I10" s="32">
        <f>46.4*6*I9/12</f>
        <v>1113.5999999999999</v>
      </c>
      <c r="J10" s="13"/>
      <c r="K10" s="27"/>
      <c r="L10" s="27"/>
      <c r="M10" s="27"/>
      <c r="N10" s="27"/>
      <c r="O10" s="27"/>
      <c r="P10" s="27"/>
      <c r="Q10" s="27"/>
      <c r="R10" s="27"/>
      <c r="S10" s="27"/>
      <c r="T10" s="186"/>
      <c r="U10" s="186"/>
      <c r="V10" s="186"/>
      <c r="W10" s="186"/>
      <c r="X10" s="186"/>
      <c r="Y10" s="186"/>
      <c r="Z10" s="186"/>
      <c r="AA10" s="27"/>
      <c r="AB10" s="27"/>
      <c r="AC10" s="27"/>
      <c r="AD10" s="4"/>
      <c r="AE10" s="4"/>
      <c r="AF10" s="4"/>
      <c r="AG10" s="4"/>
      <c r="AH10" s="4"/>
      <c r="AI10" s="4"/>
      <c r="AJ10" s="4"/>
      <c r="AK10" s="4"/>
      <c r="AL10" s="4"/>
      <c r="AM10" s="4"/>
      <c r="AN10" s="4"/>
      <c r="AO10" s="4"/>
      <c r="AP10" s="4"/>
      <c r="AQ10" s="4"/>
      <c r="AR10" s="4"/>
      <c r="AS10" s="4"/>
      <c r="AT10" s="4"/>
      <c r="AU10" s="4"/>
      <c r="AV10" s="4"/>
      <c r="AW10" s="4"/>
      <c r="AX10" s="4"/>
      <c r="AY10" s="67"/>
      <c r="AZ10" s="67"/>
    </row>
    <row r="11" spans="1:87" ht="25.5" customHeight="1">
      <c r="A11" s="3"/>
      <c r="B11" s="3"/>
      <c r="C11" s="13" t="s">
        <v>16</v>
      </c>
      <c r="D11" s="13"/>
      <c r="E11" s="13"/>
      <c r="F11" s="13"/>
      <c r="G11" s="13"/>
      <c r="H11" s="13"/>
      <c r="I11" s="66">
        <f>I36</f>
        <v>1116.5305263157893</v>
      </c>
      <c r="J11" s="34" t="s">
        <v>17</v>
      </c>
      <c r="K11" s="27"/>
      <c r="L11" s="27"/>
      <c r="M11" s="27"/>
      <c r="N11" s="27"/>
      <c r="O11" s="27"/>
      <c r="P11" s="27"/>
      <c r="Q11" s="27"/>
      <c r="R11" s="27"/>
      <c r="S11" s="27"/>
      <c r="T11" s="186"/>
      <c r="U11" s="186"/>
      <c r="V11" s="186"/>
      <c r="W11" s="186"/>
      <c r="X11" s="186"/>
      <c r="Y11" s="186"/>
      <c r="Z11" s="186"/>
      <c r="AA11" s="27"/>
      <c r="AB11" s="27"/>
      <c r="AC11" s="27"/>
      <c r="AD11" s="4"/>
      <c r="AE11" s="4"/>
      <c r="AF11" s="4"/>
      <c r="AG11" s="4"/>
      <c r="AH11" s="4"/>
      <c r="AI11" s="4"/>
      <c r="AJ11" s="4"/>
      <c r="AK11" s="4"/>
      <c r="AL11" s="4"/>
      <c r="AM11" s="4"/>
      <c r="AN11" s="4"/>
      <c r="AO11" s="4"/>
      <c r="AP11" s="4"/>
      <c r="AQ11" s="4"/>
      <c r="AR11" s="4"/>
      <c r="AS11" s="4"/>
      <c r="AT11" s="4"/>
      <c r="AU11" s="4"/>
      <c r="AV11" s="4"/>
      <c r="AW11" s="4"/>
      <c r="AX11" s="4"/>
      <c r="AY11" s="67"/>
      <c r="AZ11" s="67"/>
    </row>
    <row r="12" spans="1:87">
      <c r="A12" s="3"/>
      <c r="B12" s="3"/>
      <c r="C12" s="3"/>
      <c r="D12" s="3"/>
      <c r="E12" s="3"/>
      <c r="F12" s="3"/>
      <c r="G12" s="3"/>
      <c r="H12" s="3"/>
      <c r="I12" s="3"/>
      <c r="J12" s="3"/>
      <c r="K12" s="3"/>
      <c r="L12" s="3"/>
      <c r="M12" s="3"/>
      <c r="N12" s="3"/>
      <c r="O12" s="3"/>
      <c r="P12" s="3"/>
      <c r="Q12" s="3"/>
      <c r="R12" s="3"/>
      <c r="S12" s="3"/>
      <c r="T12" s="3"/>
      <c r="U12" s="3"/>
      <c r="V12" s="3"/>
      <c r="W12" s="3"/>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67"/>
      <c r="AZ12" s="67"/>
    </row>
    <row r="13" spans="1:87">
      <c r="A13" s="3"/>
      <c r="B13" s="3"/>
      <c r="C13" s="3"/>
      <c r="D13" s="3"/>
      <c r="E13" s="3"/>
      <c r="F13" s="3"/>
      <c r="G13" s="3"/>
      <c r="H13" s="3"/>
      <c r="I13" s="3"/>
      <c r="J13" s="3"/>
      <c r="K13" s="3"/>
      <c r="L13" s="3"/>
      <c r="M13" s="3"/>
      <c r="N13" s="3"/>
      <c r="O13" s="3"/>
      <c r="P13" s="3"/>
      <c r="Q13" s="3"/>
      <c r="R13" s="3"/>
      <c r="S13" s="3"/>
      <c r="T13" s="3"/>
      <c r="U13" s="3"/>
      <c r="V13" s="3"/>
      <c r="W13" s="3"/>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67"/>
      <c r="AZ13" s="67"/>
    </row>
    <row r="14" spans="1:87" ht="377.45" customHeight="1">
      <c r="A14" s="3"/>
      <c r="B14" s="3"/>
      <c r="C14" s="35" t="s">
        <v>18</v>
      </c>
      <c r="D14" s="16" t="s">
        <v>19</v>
      </c>
      <c r="E14" s="28" t="s">
        <v>20</v>
      </c>
      <c r="F14" s="28" t="s">
        <v>21</v>
      </c>
      <c r="G14" s="28" t="s">
        <v>22</v>
      </c>
      <c r="H14" s="30" t="s">
        <v>23</v>
      </c>
      <c r="I14" s="30" t="s">
        <v>24</v>
      </c>
      <c r="J14" s="26" t="s">
        <v>25</v>
      </c>
      <c r="K14" s="26" t="s">
        <v>26</v>
      </c>
      <c r="L14" s="26" t="s">
        <v>27</v>
      </c>
      <c r="M14" s="26" t="s">
        <v>28</v>
      </c>
      <c r="N14" s="29" t="s">
        <v>29</v>
      </c>
      <c r="O14" s="29" t="s">
        <v>30</v>
      </c>
      <c r="P14" s="26" t="s">
        <v>31</v>
      </c>
      <c r="Q14" s="26" t="s">
        <v>32</v>
      </c>
      <c r="R14" s="31" t="s">
        <v>33</v>
      </c>
      <c r="S14" s="31" t="s">
        <v>34</v>
      </c>
      <c r="T14" s="31" t="s">
        <v>35</v>
      </c>
      <c r="U14" s="200" t="s">
        <v>36</v>
      </c>
      <c r="V14" s="201"/>
      <c r="W14" s="202"/>
      <c r="X14" s="142" t="s">
        <v>37</v>
      </c>
      <c r="Y14" s="143" t="s">
        <v>38</v>
      </c>
      <c r="Z14" s="143" t="s">
        <v>39</v>
      </c>
      <c r="AA14" s="143" t="s">
        <v>40</v>
      </c>
      <c r="AB14" s="143" t="s">
        <v>41</v>
      </c>
      <c r="AC14" s="143" t="s">
        <v>42</v>
      </c>
      <c r="AD14" s="143" t="s">
        <v>43</v>
      </c>
      <c r="AE14" s="143" t="s">
        <v>44</v>
      </c>
      <c r="AF14" s="143" t="s">
        <v>45</v>
      </c>
      <c r="AG14" s="143" t="s">
        <v>46</v>
      </c>
      <c r="AH14" s="143" t="s">
        <v>47</v>
      </c>
      <c r="AI14" s="143" t="s">
        <v>48</v>
      </c>
      <c r="AJ14" s="143" t="s">
        <v>49</v>
      </c>
      <c r="AK14" s="143" t="s">
        <v>50</v>
      </c>
      <c r="AL14" s="143" t="s">
        <v>51</v>
      </c>
      <c r="AM14" s="143" t="s">
        <v>52</v>
      </c>
      <c r="AN14" s="143" t="s">
        <v>53</v>
      </c>
      <c r="AO14" s="143" t="s">
        <v>54</v>
      </c>
      <c r="AP14" s="143" t="s">
        <v>55</v>
      </c>
      <c r="AQ14" s="143" t="s">
        <v>56</v>
      </c>
      <c r="AR14" s="143" t="s">
        <v>57</v>
      </c>
      <c r="AS14" s="143" t="s">
        <v>58</v>
      </c>
      <c r="AT14" s="143" t="s">
        <v>59</v>
      </c>
      <c r="AU14" s="143" t="s">
        <v>60</v>
      </c>
      <c r="AV14" s="143" t="s">
        <v>61</v>
      </c>
      <c r="AW14" s="143" t="s">
        <v>62</v>
      </c>
      <c r="AX14" s="143" t="s">
        <v>63</v>
      </c>
      <c r="AY14" s="143" t="s">
        <v>64</v>
      </c>
      <c r="AZ14" s="143" t="s">
        <v>65</v>
      </c>
      <c r="BA14" s="143" t="s">
        <v>66</v>
      </c>
      <c r="BB14" s="143" t="s">
        <v>67</v>
      </c>
      <c r="BC14" s="143" t="s">
        <v>68</v>
      </c>
    </row>
    <row r="15" spans="1:87" ht="23.45" customHeight="1">
      <c r="A15" s="3"/>
      <c r="B15" s="3"/>
      <c r="C15" s="7"/>
      <c r="D15" s="15"/>
      <c r="E15" s="15"/>
      <c r="F15" s="15"/>
      <c r="G15" s="15"/>
      <c r="H15" s="15"/>
      <c r="I15" s="8"/>
      <c r="J15" s="8"/>
      <c r="K15" s="8"/>
      <c r="L15" s="8"/>
      <c r="M15" s="8"/>
      <c r="N15" s="8"/>
      <c r="O15" s="8"/>
      <c r="P15" s="8"/>
      <c r="Q15" s="8"/>
      <c r="R15" s="8"/>
      <c r="S15" s="8"/>
      <c r="T15" s="8"/>
      <c r="U15" s="44" t="s">
        <v>69</v>
      </c>
      <c r="V15" s="45" t="s">
        <v>70</v>
      </c>
      <c r="W15" s="45" t="s">
        <v>71</v>
      </c>
      <c r="X15" s="9"/>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row>
    <row r="16" spans="1:87" ht="139.5" customHeight="1">
      <c r="A16" s="3"/>
      <c r="B16" s="184" t="s">
        <v>72</v>
      </c>
      <c r="C16" s="60" t="s">
        <v>73</v>
      </c>
      <c r="D16" s="20">
        <v>20</v>
      </c>
      <c r="E16" s="20">
        <v>1</v>
      </c>
      <c r="F16" s="20">
        <v>6</v>
      </c>
      <c r="G16" s="20"/>
      <c r="H16" s="20"/>
      <c r="I16" s="61">
        <f>(($D16/(SUM($D$16:$D$34)))*($I$10))-H16</f>
        <v>58.610526315789464</v>
      </c>
      <c r="J16" s="99">
        <v>24</v>
      </c>
      <c r="K16" s="99">
        <v>24</v>
      </c>
      <c r="L16" s="99"/>
      <c r="M16" s="99">
        <v>0</v>
      </c>
      <c r="N16" s="99"/>
      <c r="O16" s="99"/>
      <c r="P16" s="99"/>
      <c r="Q16" s="99"/>
      <c r="R16" s="99"/>
      <c r="S16" s="62">
        <f>(I16-(SUM(J16:R16)))/2</f>
        <v>5.305263157894732</v>
      </c>
      <c r="T16" s="63">
        <f>(I16-(SUM(J16:R16)))/2</f>
        <v>5.305263157894732</v>
      </c>
      <c r="U16" s="129" t="s">
        <v>74</v>
      </c>
      <c r="V16" s="130" t="s">
        <v>75</v>
      </c>
      <c r="W16" s="131" t="s">
        <v>76</v>
      </c>
      <c r="X16" s="144" t="s">
        <v>77</v>
      </c>
      <c r="Y16" s="145" t="s">
        <v>77</v>
      </c>
      <c r="Z16" s="107" t="s">
        <v>77</v>
      </c>
      <c r="AA16" s="146" t="s">
        <v>77</v>
      </c>
      <c r="AB16" s="147" t="s">
        <v>77</v>
      </c>
      <c r="AC16" s="146" t="s">
        <v>77</v>
      </c>
      <c r="AD16" s="148" t="s">
        <v>77</v>
      </c>
      <c r="AE16" s="149" t="s">
        <v>77</v>
      </c>
      <c r="AF16" s="149" t="s">
        <v>77</v>
      </c>
      <c r="AG16" s="149" t="s">
        <v>77</v>
      </c>
      <c r="AH16" s="149" t="s">
        <v>77</v>
      </c>
      <c r="AI16" s="149" t="s">
        <v>77</v>
      </c>
      <c r="AJ16" s="148" t="s">
        <v>77</v>
      </c>
      <c r="AK16" s="148" t="s">
        <v>77</v>
      </c>
      <c r="AL16" s="148" t="s">
        <v>77</v>
      </c>
      <c r="AM16" s="149" t="s">
        <v>77</v>
      </c>
      <c r="AN16" s="149" t="s">
        <v>77</v>
      </c>
      <c r="AO16" s="148" t="s">
        <v>77</v>
      </c>
      <c r="AP16" s="149" t="s">
        <v>77</v>
      </c>
      <c r="AQ16" s="149" t="s">
        <v>77</v>
      </c>
      <c r="AR16" s="149" t="s">
        <v>77</v>
      </c>
      <c r="AS16" s="149" t="s">
        <v>77</v>
      </c>
      <c r="AT16" s="149" t="s">
        <v>77</v>
      </c>
      <c r="AU16" s="149" t="s">
        <v>77</v>
      </c>
      <c r="AV16" s="149" t="s">
        <v>77</v>
      </c>
      <c r="AW16" s="148" t="s">
        <v>77</v>
      </c>
      <c r="AX16" s="148" t="s">
        <v>77</v>
      </c>
      <c r="AY16" s="149" t="s">
        <v>77</v>
      </c>
      <c r="AZ16" s="148" t="s">
        <v>77</v>
      </c>
      <c r="BA16" s="149" t="s">
        <v>77</v>
      </c>
      <c r="BB16" s="149" t="s">
        <v>77</v>
      </c>
      <c r="BC16" s="148" t="s">
        <v>77</v>
      </c>
    </row>
    <row r="17" spans="1:87" ht="167.25" customHeight="1">
      <c r="A17" s="3"/>
      <c r="B17" s="184"/>
      <c r="C17" s="60" t="s">
        <v>78</v>
      </c>
      <c r="D17" s="20">
        <v>20</v>
      </c>
      <c r="E17" s="20">
        <v>1</v>
      </c>
      <c r="F17" s="20">
        <v>6</v>
      </c>
      <c r="G17" s="20"/>
      <c r="H17" s="20"/>
      <c r="I17" s="61">
        <f t="shared" ref="I17:I35" si="0">(($D17/(SUM($D$16:$D$34)))*($I$10))-H17</f>
        <v>58.610526315789464</v>
      </c>
      <c r="J17" s="17">
        <v>24</v>
      </c>
      <c r="K17" s="17">
        <v>12</v>
      </c>
      <c r="L17" s="17">
        <v>2</v>
      </c>
      <c r="M17" s="17"/>
      <c r="N17" s="17"/>
      <c r="O17" s="17"/>
      <c r="P17" s="17">
        <v>10</v>
      </c>
      <c r="Q17" s="17"/>
      <c r="R17" s="17"/>
      <c r="S17" s="62">
        <f t="shared" ref="S17:S35" si="1">(I17-(SUM(J17:R17)))/2</f>
        <v>5.305263157894732</v>
      </c>
      <c r="T17" s="63">
        <f t="shared" ref="T17:T35" si="2">(I17-(SUM(J17:R17)))/2</f>
        <v>5.305263157894732</v>
      </c>
      <c r="U17" s="132" t="s">
        <v>79</v>
      </c>
      <c r="V17" s="133" t="s">
        <v>80</v>
      </c>
      <c r="W17" s="134" t="s">
        <v>81</v>
      </c>
      <c r="X17" s="150" t="s">
        <v>77</v>
      </c>
      <c r="Y17" s="151" t="s">
        <v>77</v>
      </c>
      <c r="Z17" s="152" t="s">
        <v>77</v>
      </c>
      <c r="AA17" s="151" t="s">
        <v>77</v>
      </c>
      <c r="AB17" s="150" t="s">
        <v>77</v>
      </c>
      <c r="AC17" s="153" t="s">
        <v>77</v>
      </c>
      <c r="AD17" s="151" t="s">
        <v>77</v>
      </c>
      <c r="AE17" s="151" t="s">
        <v>77</v>
      </c>
      <c r="AF17" s="151" t="s">
        <v>77</v>
      </c>
      <c r="AG17" s="151" t="s">
        <v>77</v>
      </c>
      <c r="AH17" s="151" t="s">
        <v>77</v>
      </c>
      <c r="AI17" s="151" t="s">
        <v>77</v>
      </c>
      <c r="AJ17" s="151" t="s">
        <v>77</v>
      </c>
      <c r="AK17" s="151" t="s">
        <v>77</v>
      </c>
      <c r="AL17" s="153" t="s">
        <v>77</v>
      </c>
      <c r="AM17" s="151" t="s">
        <v>77</v>
      </c>
      <c r="AN17" s="151" t="s">
        <v>77</v>
      </c>
      <c r="AO17" s="151" t="s">
        <v>77</v>
      </c>
      <c r="AP17" s="151" t="s">
        <v>77</v>
      </c>
      <c r="AQ17" s="151" t="s">
        <v>77</v>
      </c>
      <c r="AR17" s="151" t="s">
        <v>77</v>
      </c>
      <c r="AS17" s="151" t="s">
        <v>77</v>
      </c>
      <c r="AT17" s="151" t="s">
        <v>77</v>
      </c>
      <c r="AU17" s="151" t="s">
        <v>77</v>
      </c>
      <c r="AV17" s="151" t="s">
        <v>77</v>
      </c>
      <c r="AW17" s="151" t="s">
        <v>77</v>
      </c>
      <c r="AX17" s="151" t="s">
        <v>77</v>
      </c>
      <c r="AY17" s="153" t="s">
        <v>77</v>
      </c>
      <c r="AZ17" s="151" t="s">
        <v>77</v>
      </c>
      <c r="BA17" s="151" t="s">
        <v>77</v>
      </c>
      <c r="BB17" s="151" t="s">
        <v>77</v>
      </c>
      <c r="BC17" s="151" t="s">
        <v>77</v>
      </c>
    </row>
    <row r="18" spans="1:87" ht="146.25" customHeight="1">
      <c r="A18" s="3"/>
      <c r="B18" s="184"/>
      <c r="C18" s="60" t="s">
        <v>82</v>
      </c>
      <c r="D18" s="20">
        <v>20</v>
      </c>
      <c r="E18" s="20">
        <v>6</v>
      </c>
      <c r="F18" s="20">
        <v>10</v>
      </c>
      <c r="G18" s="20"/>
      <c r="H18" s="20"/>
      <c r="I18" s="61">
        <f t="shared" si="0"/>
        <v>58.610526315789464</v>
      </c>
      <c r="J18" s="17">
        <v>24</v>
      </c>
      <c r="K18" s="17">
        <v>12</v>
      </c>
      <c r="L18" s="17"/>
      <c r="M18" s="17"/>
      <c r="N18" s="17"/>
      <c r="O18" s="17"/>
      <c r="P18" s="17">
        <v>12</v>
      </c>
      <c r="Q18" s="17"/>
      <c r="R18" s="17"/>
      <c r="S18" s="62">
        <f t="shared" si="1"/>
        <v>5.305263157894732</v>
      </c>
      <c r="T18" s="63">
        <f t="shared" si="2"/>
        <v>5.305263157894732</v>
      </c>
      <c r="U18" s="132" t="s">
        <v>83</v>
      </c>
      <c r="V18" s="133" t="s">
        <v>84</v>
      </c>
      <c r="W18" s="134" t="s">
        <v>85</v>
      </c>
      <c r="X18" s="108" t="s">
        <v>77</v>
      </c>
      <c r="Y18" s="109" t="s">
        <v>77</v>
      </c>
      <c r="Z18" s="154" t="s">
        <v>77</v>
      </c>
      <c r="AA18" s="154" t="s">
        <v>77</v>
      </c>
      <c r="AB18" s="110" t="s">
        <v>77</v>
      </c>
      <c r="AC18" s="155" t="s">
        <v>77</v>
      </c>
      <c r="AD18" s="155" t="s">
        <v>77</v>
      </c>
      <c r="AE18" s="154" t="s">
        <v>77</v>
      </c>
      <c r="AF18" s="155" t="s">
        <v>77</v>
      </c>
      <c r="AG18" s="155" t="s">
        <v>77</v>
      </c>
      <c r="AH18" s="154" t="s">
        <v>77</v>
      </c>
      <c r="AI18" s="155" t="s">
        <v>77</v>
      </c>
      <c r="AJ18" s="154" t="s">
        <v>77</v>
      </c>
      <c r="AK18" s="155" t="s">
        <v>77</v>
      </c>
      <c r="AL18" s="155" t="s">
        <v>77</v>
      </c>
      <c r="AM18" s="154" t="s">
        <v>77</v>
      </c>
      <c r="AN18" s="154" t="s">
        <v>77</v>
      </c>
      <c r="AO18" s="154" t="s">
        <v>77</v>
      </c>
      <c r="AP18" s="111" t="s">
        <v>77</v>
      </c>
      <c r="AQ18" s="154" t="s">
        <v>77</v>
      </c>
      <c r="AR18" s="111" t="s">
        <v>77</v>
      </c>
      <c r="AS18" s="154" t="s">
        <v>77</v>
      </c>
      <c r="AT18" s="154" t="s">
        <v>77</v>
      </c>
      <c r="AU18" s="154" t="s">
        <v>77</v>
      </c>
      <c r="AV18" s="154" t="s">
        <v>77</v>
      </c>
      <c r="AW18" s="154" t="s">
        <v>77</v>
      </c>
      <c r="AX18" s="154" t="s">
        <v>77</v>
      </c>
      <c r="AY18" s="154" t="s">
        <v>77</v>
      </c>
      <c r="AZ18" s="154" t="s">
        <v>77</v>
      </c>
      <c r="BA18" s="111" t="s">
        <v>77</v>
      </c>
      <c r="BB18" s="154" t="s">
        <v>77</v>
      </c>
      <c r="BC18" s="154" t="s">
        <v>77</v>
      </c>
    </row>
    <row r="19" spans="1:87" ht="150" customHeight="1">
      <c r="A19" s="3"/>
      <c r="B19" s="184"/>
      <c r="C19" s="60" t="s">
        <v>86</v>
      </c>
      <c r="D19" s="20">
        <v>20</v>
      </c>
      <c r="E19" s="20">
        <v>10</v>
      </c>
      <c r="F19" s="20">
        <v>14</v>
      </c>
      <c r="G19" s="20"/>
      <c r="H19" s="20"/>
      <c r="I19" s="61">
        <f t="shared" si="0"/>
        <v>58.610526315789464</v>
      </c>
      <c r="J19" s="17"/>
      <c r="K19" s="17">
        <v>2</v>
      </c>
      <c r="L19" s="17"/>
      <c r="M19" s="17"/>
      <c r="N19" s="17"/>
      <c r="O19" s="17">
        <v>2</v>
      </c>
      <c r="P19" s="17"/>
      <c r="Q19" s="17"/>
      <c r="R19" s="17">
        <v>44</v>
      </c>
      <c r="S19" s="62">
        <f t="shared" si="1"/>
        <v>5.305263157894732</v>
      </c>
      <c r="T19" s="63">
        <f t="shared" si="2"/>
        <v>5.305263157894732</v>
      </c>
      <c r="U19" s="132" t="s">
        <v>87</v>
      </c>
      <c r="V19" s="133" t="s">
        <v>88</v>
      </c>
      <c r="W19" s="134" t="s">
        <v>89</v>
      </c>
      <c r="X19" s="112" t="s">
        <v>77</v>
      </c>
      <c r="Y19" s="156" t="s">
        <v>77</v>
      </c>
      <c r="Z19" s="113" t="s">
        <v>77</v>
      </c>
      <c r="AA19" s="113" t="s">
        <v>77</v>
      </c>
      <c r="AB19" s="156" t="s">
        <v>77</v>
      </c>
      <c r="AC19" s="156" t="s">
        <v>77</v>
      </c>
      <c r="AD19" s="114" t="s">
        <v>77</v>
      </c>
      <c r="AE19" s="157" t="s">
        <v>77</v>
      </c>
      <c r="AF19" s="156" t="s">
        <v>77</v>
      </c>
      <c r="AG19" s="156" t="s">
        <v>77</v>
      </c>
      <c r="AH19" s="157" t="s">
        <v>77</v>
      </c>
      <c r="AI19" s="156" t="s">
        <v>77</v>
      </c>
      <c r="AJ19" s="113" t="s">
        <v>77</v>
      </c>
      <c r="AK19" s="114" t="s">
        <v>77</v>
      </c>
      <c r="AL19" s="156" t="s">
        <v>77</v>
      </c>
      <c r="AM19" s="157" t="s">
        <v>77</v>
      </c>
      <c r="AN19" s="157" t="s">
        <v>77</v>
      </c>
      <c r="AO19" s="115" t="s">
        <v>77</v>
      </c>
      <c r="AP19" s="157" t="s">
        <v>77</v>
      </c>
      <c r="AQ19" s="157" t="s">
        <v>77</v>
      </c>
      <c r="AR19" s="157" t="s">
        <v>77</v>
      </c>
      <c r="AS19" s="157" t="s">
        <v>77</v>
      </c>
      <c r="AT19" s="157" t="s">
        <v>77</v>
      </c>
      <c r="AU19" s="157" t="s">
        <v>77</v>
      </c>
      <c r="AV19" s="157" t="s">
        <v>77</v>
      </c>
      <c r="AW19" s="113" t="s">
        <v>77</v>
      </c>
      <c r="AX19" s="113" t="s">
        <v>77</v>
      </c>
      <c r="AY19" s="157" t="s">
        <v>77</v>
      </c>
      <c r="AZ19" s="113" t="s">
        <v>77</v>
      </c>
      <c r="BA19" s="157" t="s">
        <v>77</v>
      </c>
      <c r="BB19" s="157" t="s">
        <v>77</v>
      </c>
      <c r="BC19" s="113" t="s">
        <v>77</v>
      </c>
    </row>
    <row r="20" spans="1:87" ht="138.75" customHeight="1">
      <c r="A20" s="3"/>
      <c r="B20" s="184"/>
      <c r="C20" s="60" t="s">
        <v>90</v>
      </c>
      <c r="D20" s="20">
        <v>20</v>
      </c>
      <c r="E20" s="20">
        <v>14</v>
      </c>
      <c r="F20" s="20">
        <v>18</v>
      </c>
      <c r="G20" s="20"/>
      <c r="H20" s="20"/>
      <c r="I20" s="61">
        <f t="shared" si="0"/>
        <v>58.610526315789464</v>
      </c>
      <c r="J20" s="17"/>
      <c r="K20" s="17"/>
      <c r="L20" s="17"/>
      <c r="M20" s="17"/>
      <c r="N20" s="17"/>
      <c r="O20" s="17"/>
      <c r="P20" s="17"/>
      <c r="Q20" s="17"/>
      <c r="R20" s="17"/>
      <c r="S20" s="62">
        <f t="shared" si="1"/>
        <v>29.305263157894732</v>
      </c>
      <c r="T20" s="63">
        <f t="shared" si="2"/>
        <v>29.305263157894732</v>
      </c>
      <c r="U20" s="135" t="s">
        <v>91</v>
      </c>
      <c r="V20" s="136" t="s">
        <v>92</v>
      </c>
      <c r="W20" s="137" t="s">
        <v>93</v>
      </c>
      <c r="X20" s="116" t="s">
        <v>77</v>
      </c>
      <c r="Y20" s="117" t="s">
        <v>77</v>
      </c>
      <c r="Z20" s="158" t="s">
        <v>77</v>
      </c>
      <c r="AA20" s="158" t="s">
        <v>77</v>
      </c>
      <c r="AB20" s="159" t="s">
        <v>77</v>
      </c>
      <c r="AC20" s="159" t="s">
        <v>77</v>
      </c>
      <c r="AD20" s="159" t="s">
        <v>77</v>
      </c>
      <c r="AE20" s="118" t="s">
        <v>77</v>
      </c>
      <c r="AF20" s="119" t="s">
        <v>77</v>
      </c>
      <c r="AG20" s="119" t="s">
        <v>77</v>
      </c>
      <c r="AH20" s="118" t="s">
        <v>77</v>
      </c>
      <c r="AI20" s="119" t="s">
        <v>77</v>
      </c>
      <c r="AJ20" s="158" t="s">
        <v>77</v>
      </c>
      <c r="AK20" s="117" t="s">
        <v>77</v>
      </c>
      <c r="AL20" s="159" t="s">
        <v>77</v>
      </c>
      <c r="AM20" s="120" t="s">
        <v>77</v>
      </c>
      <c r="AN20" s="158" t="s">
        <v>77</v>
      </c>
      <c r="AO20" s="158" t="s">
        <v>77</v>
      </c>
      <c r="AP20" s="158" t="s">
        <v>77</v>
      </c>
      <c r="AQ20" s="158" t="s">
        <v>77</v>
      </c>
      <c r="AR20" s="158" t="s">
        <v>77</v>
      </c>
      <c r="AS20" s="120" t="s">
        <v>77</v>
      </c>
      <c r="AT20" s="120" t="s">
        <v>77</v>
      </c>
      <c r="AU20" s="120" t="s">
        <v>77</v>
      </c>
      <c r="AV20" s="120" t="s">
        <v>77</v>
      </c>
      <c r="AW20" s="158" t="s">
        <v>77</v>
      </c>
      <c r="AX20" s="158" t="s">
        <v>77</v>
      </c>
      <c r="AY20" s="121" t="s">
        <v>77</v>
      </c>
      <c r="AZ20" s="158" t="s">
        <v>77</v>
      </c>
      <c r="BA20" s="158" t="s">
        <v>77</v>
      </c>
      <c r="BB20" s="158" t="s">
        <v>77</v>
      </c>
      <c r="BC20" s="158" t="s">
        <v>77</v>
      </c>
    </row>
    <row r="21" spans="1:87" ht="143.25" customHeight="1">
      <c r="A21" s="3"/>
      <c r="B21" s="184"/>
      <c r="C21" s="60" t="s">
        <v>94</v>
      </c>
      <c r="D21" s="20">
        <v>20</v>
      </c>
      <c r="E21" s="20">
        <v>14</v>
      </c>
      <c r="F21" s="20">
        <v>18</v>
      </c>
      <c r="G21" s="20"/>
      <c r="H21" s="20"/>
      <c r="I21" s="61">
        <f t="shared" si="0"/>
        <v>58.610526315789464</v>
      </c>
      <c r="J21" s="17"/>
      <c r="K21" s="17">
        <v>2</v>
      </c>
      <c r="L21" s="17"/>
      <c r="M21" s="17"/>
      <c r="N21" s="17"/>
      <c r="O21" s="17"/>
      <c r="P21" s="17"/>
      <c r="Q21" s="17"/>
      <c r="R21" s="17">
        <v>44</v>
      </c>
      <c r="S21" s="62">
        <f t="shared" si="1"/>
        <v>6.305263157894732</v>
      </c>
      <c r="T21" s="63">
        <f t="shared" si="2"/>
        <v>6.305263157894732</v>
      </c>
      <c r="U21" s="138" t="s">
        <v>95</v>
      </c>
      <c r="V21" s="139" t="s">
        <v>96</v>
      </c>
      <c r="W21" s="140" t="s">
        <v>97</v>
      </c>
      <c r="X21" s="122" t="s">
        <v>77</v>
      </c>
      <c r="Y21" s="160" t="s">
        <v>77</v>
      </c>
      <c r="Z21" s="123" t="s">
        <v>77</v>
      </c>
      <c r="AA21" s="161" t="s">
        <v>77</v>
      </c>
      <c r="AB21" s="160" t="s">
        <v>77</v>
      </c>
      <c r="AC21" s="160" t="s">
        <v>77</v>
      </c>
      <c r="AD21" s="160" t="s">
        <v>77</v>
      </c>
      <c r="AE21" s="124" t="s">
        <v>77</v>
      </c>
      <c r="AF21" s="125" t="s">
        <v>77</v>
      </c>
      <c r="AG21" s="124" t="s">
        <v>77</v>
      </c>
      <c r="AH21" s="125" t="s">
        <v>77</v>
      </c>
      <c r="AI21" s="124" t="s">
        <v>77</v>
      </c>
      <c r="AJ21" s="161" t="s">
        <v>77</v>
      </c>
      <c r="AK21" s="161" t="s">
        <v>77</v>
      </c>
      <c r="AL21" s="161" t="s">
        <v>77</v>
      </c>
      <c r="AM21" s="126" t="s">
        <v>77</v>
      </c>
      <c r="AN21" s="161" t="s">
        <v>77</v>
      </c>
      <c r="AO21" s="160" t="s">
        <v>77</v>
      </c>
      <c r="AP21" s="126" t="s">
        <v>77</v>
      </c>
      <c r="AQ21" s="161" t="s">
        <v>77</v>
      </c>
      <c r="AR21" s="161" t="s">
        <v>77</v>
      </c>
      <c r="AS21" s="126" t="s">
        <v>77</v>
      </c>
      <c r="AT21" s="126" t="s">
        <v>77</v>
      </c>
      <c r="AU21" s="126" t="s">
        <v>77</v>
      </c>
      <c r="AV21" s="126" t="s">
        <v>77</v>
      </c>
      <c r="AW21" s="161" t="s">
        <v>77</v>
      </c>
      <c r="AX21" s="161" t="s">
        <v>77</v>
      </c>
      <c r="AY21" s="161" t="s">
        <v>77</v>
      </c>
      <c r="AZ21" s="126" t="s">
        <v>77</v>
      </c>
      <c r="BA21" s="161" t="s">
        <v>77</v>
      </c>
      <c r="BB21" s="160" t="s">
        <v>77</v>
      </c>
      <c r="BC21" s="127" t="s">
        <v>77</v>
      </c>
    </row>
    <row r="22" spans="1:87" ht="24.95" customHeight="1">
      <c r="A22" s="3"/>
      <c r="B22" s="3"/>
      <c r="C22" s="18"/>
      <c r="D22" s="51"/>
      <c r="E22" s="21"/>
      <c r="F22" s="21"/>
      <c r="G22" s="21"/>
      <c r="H22" s="21"/>
      <c r="I22" s="64"/>
      <c r="J22" s="11"/>
      <c r="K22" s="11"/>
      <c r="L22" s="11"/>
      <c r="M22" s="11"/>
      <c r="N22" s="11"/>
      <c r="O22" s="11"/>
      <c r="P22" s="11"/>
      <c r="Q22" s="11"/>
      <c r="R22" s="11"/>
      <c r="S22" s="65"/>
      <c r="T22" s="65"/>
      <c r="U22" s="44" t="s">
        <v>69</v>
      </c>
      <c r="V22" s="45" t="s">
        <v>70</v>
      </c>
      <c r="W22" s="45" t="s">
        <v>71</v>
      </c>
      <c r="X22" s="37"/>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row>
    <row r="23" spans="1:87" ht="110.25" customHeight="1">
      <c r="A23" s="3"/>
      <c r="B23" s="184" t="s">
        <v>98</v>
      </c>
      <c r="C23" s="60" t="s">
        <v>99</v>
      </c>
      <c r="D23" s="20">
        <v>20</v>
      </c>
      <c r="E23" s="54">
        <v>18</v>
      </c>
      <c r="F23" s="54">
        <v>23</v>
      </c>
      <c r="G23" s="50"/>
      <c r="H23" s="54"/>
      <c r="I23" s="61">
        <f t="shared" si="0"/>
        <v>58.610526315789464</v>
      </c>
      <c r="J23" s="17">
        <v>24</v>
      </c>
      <c r="K23" s="17">
        <v>12</v>
      </c>
      <c r="L23" s="17">
        <v>4</v>
      </c>
      <c r="M23" s="17"/>
      <c r="N23" s="17"/>
      <c r="O23" s="17"/>
      <c r="P23" s="17">
        <v>8</v>
      </c>
      <c r="Q23" s="17"/>
      <c r="R23" s="17"/>
      <c r="S23" s="61">
        <f t="shared" si="1"/>
        <v>5.305263157894732</v>
      </c>
      <c r="T23" s="61">
        <f t="shared" si="2"/>
        <v>5.305263157894732</v>
      </c>
      <c r="U23" s="100"/>
      <c r="V23" s="101"/>
      <c r="W23" s="101"/>
      <c r="X23" s="163"/>
      <c r="Y23" s="164"/>
      <c r="Z23" s="165"/>
      <c r="AA23" s="165"/>
      <c r="AB23" s="164"/>
      <c r="AC23" s="165"/>
      <c r="AD23" s="165"/>
      <c r="AE23" s="166"/>
      <c r="AF23" s="166"/>
      <c r="AG23" s="166"/>
      <c r="AH23" s="165"/>
      <c r="AI23" s="165"/>
      <c r="AJ23" s="166"/>
      <c r="AK23" s="165"/>
      <c r="AL23" s="166"/>
      <c r="AM23" s="164"/>
      <c r="AN23" s="165"/>
      <c r="AO23" s="165"/>
      <c r="AP23" s="166"/>
      <c r="AQ23" s="166"/>
      <c r="AR23" s="166"/>
      <c r="AS23" s="165"/>
      <c r="AT23" s="165"/>
      <c r="AU23" s="165"/>
      <c r="AV23" s="164"/>
      <c r="AW23" s="165"/>
      <c r="AX23" s="165"/>
      <c r="AY23" s="164"/>
      <c r="AZ23" s="158" t="s">
        <v>77</v>
      </c>
      <c r="BA23" s="158" t="s">
        <v>77</v>
      </c>
      <c r="BB23" s="158" t="s">
        <v>77</v>
      </c>
      <c r="BC23" s="181" t="s">
        <v>77</v>
      </c>
    </row>
    <row r="24" spans="1:87" ht="105" customHeight="1">
      <c r="A24" s="3"/>
      <c r="B24" s="184"/>
      <c r="C24" s="60" t="s">
        <v>100</v>
      </c>
      <c r="D24" s="20">
        <v>20</v>
      </c>
      <c r="E24" s="20">
        <v>18</v>
      </c>
      <c r="F24" s="20">
        <v>22</v>
      </c>
      <c r="G24" s="20"/>
      <c r="H24" s="20"/>
      <c r="I24" s="61">
        <f t="shared" si="0"/>
        <v>58.610526315789464</v>
      </c>
      <c r="J24" s="17">
        <v>24</v>
      </c>
      <c r="K24" s="17">
        <v>12</v>
      </c>
      <c r="L24" s="17"/>
      <c r="M24" s="17"/>
      <c r="N24" s="17"/>
      <c r="O24" s="17"/>
      <c r="P24" s="17">
        <v>12</v>
      </c>
      <c r="Q24" s="17"/>
      <c r="R24" s="17"/>
      <c r="S24" s="61">
        <f t="shared" si="1"/>
        <v>5.305263157894732</v>
      </c>
      <c r="T24" s="61">
        <f t="shared" si="2"/>
        <v>5.305263157894732</v>
      </c>
      <c r="U24" s="38"/>
      <c r="V24" s="39"/>
      <c r="W24" s="40"/>
      <c r="X24" s="158" t="s">
        <v>77</v>
      </c>
      <c r="Y24" s="181" t="s">
        <v>77</v>
      </c>
      <c r="Z24" s="158" t="s">
        <v>77</v>
      </c>
      <c r="AA24" s="158" t="s">
        <v>77</v>
      </c>
      <c r="AB24" s="182" t="s">
        <v>77</v>
      </c>
      <c r="AC24" s="158" t="s">
        <v>77</v>
      </c>
      <c r="AD24" s="158" t="s">
        <v>77</v>
      </c>
      <c r="AE24" s="181" t="s">
        <v>77</v>
      </c>
      <c r="AF24" s="181" t="s">
        <v>77</v>
      </c>
      <c r="AG24" s="181" t="s">
        <v>77</v>
      </c>
      <c r="AH24" s="181" t="s">
        <v>77</v>
      </c>
      <c r="AI24" s="181" t="s">
        <v>77</v>
      </c>
      <c r="AJ24" s="158" t="s">
        <v>77</v>
      </c>
      <c r="AK24" s="158" t="s">
        <v>77</v>
      </c>
      <c r="AL24" s="158" t="s">
        <v>77</v>
      </c>
      <c r="AM24" s="182" t="s">
        <v>77</v>
      </c>
      <c r="AN24" s="158" t="s">
        <v>77</v>
      </c>
      <c r="AO24" s="158" t="s">
        <v>77</v>
      </c>
      <c r="AP24" s="158" t="s">
        <v>77</v>
      </c>
      <c r="AQ24" s="158" t="s">
        <v>77</v>
      </c>
      <c r="AR24" s="158" t="s">
        <v>77</v>
      </c>
      <c r="AS24" s="181" t="s">
        <v>77</v>
      </c>
      <c r="AT24" s="181" t="s">
        <v>77</v>
      </c>
      <c r="AU24" s="181" t="s">
        <v>77</v>
      </c>
      <c r="AV24" s="181" t="s">
        <v>77</v>
      </c>
      <c r="AW24" s="158" t="s">
        <v>77</v>
      </c>
      <c r="AX24" s="158" t="s">
        <v>77</v>
      </c>
      <c r="AY24" s="158" t="s">
        <v>77</v>
      </c>
      <c r="AZ24" s="158" t="s">
        <v>77</v>
      </c>
      <c r="BA24" s="158" t="s">
        <v>77</v>
      </c>
      <c r="BB24" s="158" t="s">
        <v>77</v>
      </c>
      <c r="BC24" s="158" t="s">
        <v>77</v>
      </c>
    </row>
    <row r="25" spans="1:87" ht="99.75" customHeight="1">
      <c r="A25" s="3"/>
      <c r="B25" s="184"/>
      <c r="C25" s="60" t="s">
        <v>101</v>
      </c>
      <c r="D25" s="20">
        <v>20</v>
      </c>
      <c r="E25" s="20">
        <v>22</v>
      </c>
      <c r="F25" s="20">
        <v>26</v>
      </c>
      <c r="G25" s="20"/>
      <c r="H25" s="20"/>
      <c r="I25" s="61">
        <f t="shared" si="0"/>
        <v>58.610526315789464</v>
      </c>
      <c r="J25" s="17">
        <v>24</v>
      </c>
      <c r="K25" s="17">
        <v>18</v>
      </c>
      <c r="L25" s="17"/>
      <c r="M25" s="17"/>
      <c r="N25" s="17"/>
      <c r="O25" s="17"/>
      <c r="P25" s="17">
        <v>6</v>
      </c>
      <c r="Q25" s="17"/>
      <c r="R25" s="17"/>
      <c r="S25" s="61">
        <f t="shared" si="1"/>
        <v>5.305263157894732</v>
      </c>
      <c r="T25" s="61">
        <f t="shared" si="2"/>
        <v>5.305263157894732</v>
      </c>
      <c r="U25" s="41"/>
      <c r="V25" s="42"/>
      <c r="W25" s="43"/>
      <c r="X25" s="158" t="s">
        <v>77</v>
      </c>
      <c r="Y25" s="181" t="s">
        <v>77</v>
      </c>
      <c r="Z25" s="158" t="s">
        <v>77</v>
      </c>
      <c r="AA25" s="158" t="s">
        <v>77</v>
      </c>
      <c r="AB25" s="158" t="s">
        <v>77</v>
      </c>
      <c r="AC25" s="158" t="s">
        <v>77</v>
      </c>
      <c r="AD25" s="183" t="s">
        <v>77</v>
      </c>
      <c r="AE25" s="181" t="s">
        <v>77</v>
      </c>
      <c r="AF25" s="181" t="s">
        <v>77</v>
      </c>
      <c r="AG25" s="181" t="s">
        <v>77</v>
      </c>
      <c r="AH25" s="181" t="s">
        <v>77</v>
      </c>
      <c r="AI25" s="181" t="s">
        <v>77</v>
      </c>
      <c r="AJ25" s="158" t="s">
        <v>77</v>
      </c>
      <c r="AK25" s="181" t="s">
        <v>77</v>
      </c>
      <c r="AL25" s="182" t="s">
        <v>77</v>
      </c>
      <c r="AM25" s="182" t="s">
        <v>77</v>
      </c>
      <c r="AN25" s="158" t="s">
        <v>77</v>
      </c>
      <c r="AO25" s="158" t="s">
        <v>77</v>
      </c>
      <c r="AP25" s="158" t="s">
        <v>77</v>
      </c>
      <c r="AQ25" s="158" t="s">
        <v>77</v>
      </c>
      <c r="AR25" s="158" t="s">
        <v>77</v>
      </c>
      <c r="AS25" s="181" t="s">
        <v>77</v>
      </c>
      <c r="AT25" s="181" t="s">
        <v>77</v>
      </c>
      <c r="AU25" s="181" t="s">
        <v>77</v>
      </c>
      <c r="AV25" s="181" t="s">
        <v>77</v>
      </c>
      <c r="AW25" s="183" t="s">
        <v>77</v>
      </c>
      <c r="AX25" s="183" t="s">
        <v>77</v>
      </c>
      <c r="AY25" s="183" t="s">
        <v>77</v>
      </c>
      <c r="AZ25" s="183" t="s">
        <v>77</v>
      </c>
      <c r="BA25" s="183" t="s">
        <v>77</v>
      </c>
      <c r="BB25" s="183" t="s">
        <v>77</v>
      </c>
      <c r="BC25" s="158" t="s">
        <v>77</v>
      </c>
    </row>
    <row r="26" spans="1:87" ht="86.25" customHeight="1">
      <c r="A26" s="3"/>
      <c r="B26" s="184"/>
      <c r="C26" s="60" t="s">
        <v>102</v>
      </c>
      <c r="D26" s="20">
        <v>20</v>
      </c>
      <c r="E26" s="20">
        <v>26</v>
      </c>
      <c r="F26" s="20">
        <v>34</v>
      </c>
      <c r="G26" s="20"/>
      <c r="H26" s="20"/>
      <c r="I26" s="61">
        <f t="shared" si="0"/>
        <v>58.610526315789464</v>
      </c>
      <c r="J26" s="17">
        <v>24</v>
      </c>
      <c r="K26" s="17">
        <v>24</v>
      </c>
      <c r="L26" s="17"/>
      <c r="M26" s="17"/>
      <c r="N26" s="17"/>
      <c r="O26" s="17"/>
      <c r="P26" s="17"/>
      <c r="Q26" s="17"/>
      <c r="R26" s="17"/>
      <c r="S26" s="61">
        <f t="shared" si="1"/>
        <v>5.305263157894732</v>
      </c>
      <c r="T26" s="61">
        <f t="shared" si="2"/>
        <v>5.305263157894732</v>
      </c>
      <c r="U26" s="46"/>
      <c r="V26" s="42"/>
      <c r="W26" s="43"/>
      <c r="X26" s="158" t="s">
        <v>77</v>
      </c>
      <c r="Y26" s="181" t="s">
        <v>77</v>
      </c>
      <c r="Z26" s="158" t="s">
        <v>77</v>
      </c>
      <c r="AA26" s="158" t="s">
        <v>77</v>
      </c>
      <c r="AB26" s="158" t="s">
        <v>77</v>
      </c>
      <c r="AC26" s="158" t="s">
        <v>77</v>
      </c>
      <c r="AD26" s="183" t="s">
        <v>77</v>
      </c>
      <c r="AE26" s="181" t="s">
        <v>77</v>
      </c>
      <c r="AF26" s="181" t="s">
        <v>77</v>
      </c>
      <c r="AG26" s="181" t="s">
        <v>77</v>
      </c>
      <c r="AH26" s="181" t="s">
        <v>77</v>
      </c>
      <c r="AI26" s="181" t="s">
        <v>77</v>
      </c>
      <c r="AJ26" s="158" t="s">
        <v>77</v>
      </c>
      <c r="AK26" s="181" t="s">
        <v>77</v>
      </c>
      <c r="AL26" s="182" t="s">
        <v>77</v>
      </c>
      <c r="AM26" s="182" t="s">
        <v>77</v>
      </c>
      <c r="AN26" s="158" t="s">
        <v>77</v>
      </c>
      <c r="AO26" s="158" t="s">
        <v>77</v>
      </c>
      <c r="AP26" s="158" t="s">
        <v>77</v>
      </c>
      <c r="AQ26" s="158" t="s">
        <v>77</v>
      </c>
      <c r="AR26" s="158" t="s">
        <v>77</v>
      </c>
      <c r="AS26" s="181" t="s">
        <v>77</v>
      </c>
      <c r="AT26" s="181" t="s">
        <v>77</v>
      </c>
      <c r="AU26" s="181" t="s">
        <v>77</v>
      </c>
      <c r="AV26" s="181" t="s">
        <v>77</v>
      </c>
      <c r="AW26" s="183" t="s">
        <v>77</v>
      </c>
      <c r="AX26" s="183" t="s">
        <v>77</v>
      </c>
      <c r="AY26" s="183" t="s">
        <v>77</v>
      </c>
      <c r="AZ26" s="183" t="s">
        <v>77</v>
      </c>
      <c r="BA26" s="183" t="s">
        <v>77</v>
      </c>
      <c r="BB26" s="183" t="s">
        <v>77</v>
      </c>
      <c r="BC26" s="183" t="s">
        <v>77</v>
      </c>
    </row>
    <row r="27" spans="1:87" ht="129.94999999999999" customHeight="1">
      <c r="A27" s="3"/>
      <c r="B27" s="184"/>
      <c r="C27" s="60" t="s">
        <v>103</v>
      </c>
      <c r="D27" s="20">
        <v>20</v>
      </c>
      <c r="E27" s="20">
        <v>22</v>
      </c>
      <c r="F27" s="20">
        <v>26</v>
      </c>
      <c r="G27" s="20"/>
      <c r="H27" s="20"/>
      <c r="I27" s="61">
        <f t="shared" si="0"/>
        <v>58.610526315789464</v>
      </c>
      <c r="J27" s="17"/>
      <c r="K27" s="17">
        <v>2</v>
      </c>
      <c r="L27" s="17"/>
      <c r="M27" s="17"/>
      <c r="N27" s="17"/>
      <c r="O27" s="17"/>
      <c r="P27" s="17"/>
      <c r="Q27" s="17"/>
      <c r="R27" s="17">
        <v>46</v>
      </c>
      <c r="S27" s="61">
        <f t="shared" si="1"/>
        <v>5.305263157894732</v>
      </c>
      <c r="T27" s="61">
        <f t="shared" si="2"/>
        <v>5.305263157894732</v>
      </c>
      <c r="U27" s="41"/>
      <c r="V27" s="42"/>
      <c r="W27" s="43"/>
      <c r="X27" s="182" t="s">
        <v>77</v>
      </c>
      <c r="Y27" s="181" t="s">
        <v>77</v>
      </c>
      <c r="Z27" s="158" t="s">
        <v>77</v>
      </c>
      <c r="AA27" s="158" t="s">
        <v>77</v>
      </c>
      <c r="AB27" s="182" t="s">
        <v>77</v>
      </c>
      <c r="AC27" s="158" t="s">
        <v>77</v>
      </c>
      <c r="AD27" s="182" t="s">
        <v>77</v>
      </c>
      <c r="AE27" s="181" t="s">
        <v>77</v>
      </c>
      <c r="AF27" s="181" t="s">
        <v>77</v>
      </c>
      <c r="AG27" s="181" t="s">
        <v>77</v>
      </c>
      <c r="AH27" s="181" t="s">
        <v>77</v>
      </c>
      <c r="AI27" s="181" t="s">
        <v>77</v>
      </c>
      <c r="AJ27" s="158" t="s">
        <v>77</v>
      </c>
      <c r="AK27" s="181" t="s">
        <v>77</v>
      </c>
      <c r="AL27" s="182" t="s">
        <v>77</v>
      </c>
      <c r="AM27" s="183" t="s">
        <v>77</v>
      </c>
      <c r="AN27" s="183" t="s">
        <v>77</v>
      </c>
      <c r="AO27" s="183" t="s">
        <v>77</v>
      </c>
      <c r="AP27" s="183" t="s">
        <v>77</v>
      </c>
      <c r="AQ27" s="183" t="s">
        <v>77</v>
      </c>
      <c r="AR27" s="183" t="s">
        <v>77</v>
      </c>
      <c r="AS27" s="181" t="s">
        <v>77</v>
      </c>
      <c r="AT27" s="181" t="s">
        <v>77</v>
      </c>
      <c r="AU27" s="181" t="s">
        <v>77</v>
      </c>
      <c r="AV27" s="181" t="s">
        <v>77</v>
      </c>
      <c r="AW27" s="183" t="s">
        <v>77</v>
      </c>
      <c r="AX27" s="183" t="s">
        <v>77</v>
      </c>
      <c r="AY27" s="183" t="s">
        <v>77</v>
      </c>
      <c r="AZ27" s="182" t="s">
        <v>77</v>
      </c>
      <c r="BA27" s="182" t="s">
        <v>77</v>
      </c>
      <c r="BB27" s="182" t="s">
        <v>77</v>
      </c>
      <c r="BC27" s="183" t="s">
        <v>77</v>
      </c>
    </row>
    <row r="28" spans="1:87" ht="107.25" customHeight="1">
      <c r="A28" s="3"/>
      <c r="B28" s="184"/>
      <c r="C28" s="60" t="s">
        <v>104</v>
      </c>
      <c r="D28" s="20">
        <v>20</v>
      </c>
      <c r="E28" s="20">
        <v>26</v>
      </c>
      <c r="F28" s="20">
        <v>34</v>
      </c>
      <c r="G28" s="20"/>
      <c r="H28" s="20"/>
      <c r="I28" s="61">
        <f t="shared" si="0"/>
        <v>58.610526315789464</v>
      </c>
      <c r="J28" s="17"/>
      <c r="K28" s="17">
        <v>2</v>
      </c>
      <c r="L28" s="17"/>
      <c r="M28" s="17"/>
      <c r="N28" s="17"/>
      <c r="O28" s="17"/>
      <c r="P28" s="17"/>
      <c r="Q28" s="17"/>
      <c r="R28" s="17">
        <v>46</v>
      </c>
      <c r="S28" s="61">
        <f t="shared" si="1"/>
        <v>5.305263157894732</v>
      </c>
      <c r="T28" s="61">
        <f t="shared" si="2"/>
        <v>5.305263157894732</v>
      </c>
      <c r="U28" s="41"/>
      <c r="V28" s="42"/>
      <c r="W28" s="43"/>
      <c r="X28" s="182" t="s">
        <v>77</v>
      </c>
      <c r="Y28" s="181" t="s">
        <v>77</v>
      </c>
      <c r="Z28" s="158" t="s">
        <v>77</v>
      </c>
      <c r="AA28" s="158" t="s">
        <v>77</v>
      </c>
      <c r="AB28" s="182" t="s">
        <v>77</v>
      </c>
      <c r="AC28" s="158" t="s">
        <v>77</v>
      </c>
      <c r="AD28" s="182" t="s">
        <v>77</v>
      </c>
      <c r="AE28" s="181" t="s">
        <v>77</v>
      </c>
      <c r="AF28" s="181" t="s">
        <v>77</v>
      </c>
      <c r="AG28" s="181" t="s">
        <v>77</v>
      </c>
      <c r="AH28" s="181" t="s">
        <v>77</v>
      </c>
      <c r="AI28" s="181" t="s">
        <v>77</v>
      </c>
      <c r="AJ28" s="158" t="s">
        <v>77</v>
      </c>
      <c r="AK28" s="181" t="s">
        <v>77</v>
      </c>
      <c r="AL28" s="182" t="s">
        <v>77</v>
      </c>
      <c r="AM28" s="183" t="s">
        <v>77</v>
      </c>
      <c r="AN28" s="183" t="s">
        <v>77</v>
      </c>
      <c r="AO28" s="183" t="s">
        <v>77</v>
      </c>
      <c r="AP28" s="183" t="s">
        <v>77</v>
      </c>
      <c r="AQ28" s="183" t="s">
        <v>77</v>
      </c>
      <c r="AR28" s="183" t="s">
        <v>77</v>
      </c>
      <c r="AS28" s="181" t="s">
        <v>77</v>
      </c>
      <c r="AT28" s="181" t="s">
        <v>77</v>
      </c>
      <c r="AU28" s="181" t="s">
        <v>77</v>
      </c>
      <c r="AV28" s="181" t="s">
        <v>77</v>
      </c>
      <c r="AW28" s="183" t="s">
        <v>77</v>
      </c>
      <c r="AX28" s="183" t="s">
        <v>77</v>
      </c>
      <c r="AY28" s="183" t="s">
        <v>77</v>
      </c>
      <c r="AZ28" s="182" t="s">
        <v>77</v>
      </c>
      <c r="BA28" s="182" t="s">
        <v>77</v>
      </c>
      <c r="BB28" s="182" t="s">
        <v>77</v>
      </c>
      <c r="BC28" s="183" t="s">
        <v>77</v>
      </c>
    </row>
    <row r="29" spans="1:87" ht="20.45" customHeight="1">
      <c r="A29" s="3"/>
      <c r="B29" s="3"/>
      <c r="C29" s="18"/>
      <c r="D29" s="51"/>
      <c r="E29" s="21"/>
      <c r="F29" s="21"/>
      <c r="G29" s="21"/>
      <c r="H29" s="21"/>
      <c r="I29" s="64"/>
      <c r="J29" s="11"/>
      <c r="K29" s="11"/>
      <c r="L29" s="11"/>
      <c r="M29" s="11"/>
      <c r="N29" s="11"/>
      <c r="O29" s="11"/>
      <c r="P29" s="11"/>
      <c r="Q29" s="11"/>
      <c r="R29" s="11"/>
      <c r="S29" s="65"/>
      <c r="T29" s="65"/>
      <c r="U29" s="44" t="s">
        <v>69</v>
      </c>
      <c r="V29" s="45" t="s">
        <v>70</v>
      </c>
      <c r="W29" s="45" t="s">
        <v>71</v>
      </c>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row>
    <row r="30" spans="1:87" s="52" customFormat="1" ht="84.75" customHeight="1">
      <c r="A30"/>
      <c r="B30" s="184" t="s">
        <v>105</v>
      </c>
      <c r="C30" s="60" t="s">
        <v>106</v>
      </c>
      <c r="D30" s="20">
        <v>20</v>
      </c>
      <c r="E30" s="20">
        <v>34</v>
      </c>
      <c r="F30" s="20">
        <v>38</v>
      </c>
      <c r="G30" s="53"/>
      <c r="H30" s="53"/>
      <c r="I30" s="61">
        <f t="shared" si="0"/>
        <v>58.610526315789464</v>
      </c>
      <c r="J30" s="17">
        <v>24</v>
      </c>
      <c r="K30" s="17">
        <v>24</v>
      </c>
      <c r="L30" s="17"/>
      <c r="M30" s="17"/>
      <c r="N30" s="17"/>
      <c r="O30" s="17"/>
      <c r="P30" s="17"/>
      <c r="Q30" s="17"/>
      <c r="R30" s="17"/>
      <c r="S30" s="62">
        <f t="shared" si="1"/>
        <v>5.305263157894732</v>
      </c>
      <c r="T30" s="63">
        <f t="shared" si="2"/>
        <v>5.305263157894732</v>
      </c>
      <c r="U30" s="102"/>
      <c r="V30" s="103"/>
      <c r="W30" s="103"/>
      <c r="X30" s="167"/>
      <c r="Y30" s="168"/>
      <c r="Z30" s="166"/>
      <c r="AA30" s="166"/>
      <c r="AB30" s="165"/>
      <c r="AC30" s="166"/>
      <c r="AD30" s="166"/>
      <c r="AE30" s="165"/>
      <c r="AF30" s="166"/>
      <c r="AG30" s="166"/>
      <c r="AH30" s="166"/>
      <c r="AI30" s="165"/>
      <c r="AJ30" s="166"/>
      <c r="AK30" s="166"/>
      <c r="AL30" s="166"/>
      <c r="AM30" s="165"/>
      <c r="AN30" s="166"/>
      <c r="AO30" s="166"/>
      <c r="AP30" s="165"/>
      <c r="AQ30" s="166"/>
      <c r="AR30" s="166"/>
      <c r="AS30" s="166"/>
      <c r="AT30" s="166"/>
      <c r="AU30" s="166"/>
      <c r="AV30" s="166"/>
      <c r="AW30" s="166"/>
      <c r="AX30" s="166"/>
      <c r="AY30" s="164"/>
      <c r="AZ30" s="158" t="s">
        <v>77</v>
      </c>
      <c r="BA30" s="158" t="s">
        <v>77</v>
      </c>
      <c r="BB30" s="158" t="s">
        <v>77</v>
      </c>
      <c r="BC30" s="181" t="s">
        <v>77</v>
      </c>
      <c r="BD30" s="25"/>
      <c r="BE30" s="25"/>
      <c r="BF30" s="25"/>
      <c r="BG30" s="25"/>
      <c r="BH30" s="25"/>
      <c r="BI30" s="25"/>
      <c r="BJ30" s="25"/>
      <c r="BK30" s="25"/>
      <c r="BL30" s="25"/>
      <c r="BM30" s="25"/>
      <c r="BN30" s="25"/>
      <c r="BO30" s="25"/>
      <c r="BP30" s="25"/>
      <c r="BQ30" s="25"/>
      <c r="BR30" s="25"/>
      <c r="BS30" s="25"/>
      <c r="BT30" s="25"/>
      <c r="BU30" s="25"/>
      <c r="BV30" s="25"/>
      <c r="BW30" s="25"/>
      <c r="BX30" s="25"/>
      <c r="BY30" s="25"/>
      <c r="BZ30" s="25"/>
      <c r="CA30" s="25"/>
      <c r="CB30" s="25"/>
      <c r="CC30" s="25"/>
      <c r="CD30" s="25"/>
      <c r="CE30" s="25"/>
      <c r="CF30" s="25"/>
      <c r="CG30" s="25"/>
      <c r="CH30" s="25"/>
      <c r="CI30" s="25"/>
    </row>
    <row r="31" spans="1:87" ht="84.75" customHeight="1">
      <c r="A31" s="3"/>
      <c r="B31" s="184"/>
      <c r="C31" s="60" t="s">
        <v>107</v>
      </c>
      <c r="D31" s="20">
        <v>20</v>
      </c>
      <c r="E31" s="20">
        <v>34</v>
      </c>
      <c r="F31" s="20">
        <v>38</v>
      </c>
      <c r="G31" s="20"/>
      <c r="H31" s="20"/>
      <c r="I31" s="61">
        <f t="shared" si="0"/>
        <v>58.610526315789464</v>
      </c>
      <c r="J31" s="17">
        <v>24</v>
      </c>
      <c r="K31" s="17">
        <v>24</v>
      </c>
      <c r="L31" s="17"/>
      <c r="M31" s="17"/>
      <c r="N31" s="17"/>
      <c r="O31" s="17"/>
      <c r="P31" s="17"/>
      <c r="Q31" s="17"/>
      <c r="R31" s="17"/>
      <c r="S31" s="62">
        <f t="shared" si="1"/>
        <v>5.305263157894732</v>
      </c>
      <c r="T31" s="63">
        <f t="shared" si="2"/>
        <v>5.305263157894732</v>
      </c>
      <c r="U31" s="104"/>
      <c r="V31" s="105"/>
      <c r="W31" s="106"/>
      <c r="X31" s="169"/>
      <c r="Y31" s="170"/>
      <c r="Z31" s="171"/>
      <c r="AA31" s="171"/>
      <c r="AB31" s="171"/>
      <c r="AC31" s="172"/>
      <c r="AD31" s="173"/>
      <c r="AE31" s="174"/>
      <c r="AF31" s="174"/>
      <c r="AG31" s="175"/>
      <c r="AH31" s="173"/>
      <c r="AI31" s="173"/>
      <c r="AJ31" s="173"/>
      <c r="AK31" s="175"/>
      <c r="AL31" s="173"/>
      <c r="AM31" s="173"/>
      <c r="AN31" s="175"/>
      <c r="AO31" s="175"/>
      <c r="AP31" s="174"/>
      <c r="AQ31" s="174"/>
      <c r="AR31" s="174"/>
      <c r="AS31" s="174"/>
      <c r="AT31" s="174"/>
      <c r="AU31" s="174"/>
      <c r="AV31" s="176"/>
      <c r="AW31" s="176"/>
      <c r="AX31" s="172"/>
      <c r="AY31" s="172"/>
      <c r="AZ31" s="158" t="s">
        <v>77</v>
      </c>
      <c r="BA31" s="183" t="s">
        <v>77</v>
      </c>
      <c r="BB31" s="181" t="s">
        <v>77</v>
      </c>
      <c r="BC31" s="181" t="s">
        <v>77</v>
      </c>
    </row>
    <row r="32" spans="1:87" ht="84.75" customHeight="1">
      <c r="A32" s="3"/>
      <c r="B32" s="184"/>
      <c r="C32" s="60" t="s">
        <v>108</v>
      </c>
      <c r="D32" s="20">
        <v>60</v>
      </c>
      <c r="E32" s="20">
        <v>42</v>
      </c>
      <c r="F32" s="20">
        <v>48</v>
      </c>
      <c r="G32" s="20"/>
      <c r="H32" s="20"/>
      <c r="I32" s="61">
        <f t="shared" si="0"/>
        <v>175.8315789473684</v>
      </c>
      <c r="J32" s="17">
        <v>2</v>
      </c>
      <c r="K32" s="17">
        <v>2</v>
      </c>
      <c r="L32" s="17">
        <v>24</v>
      </c>
      <c r="M32" s="17"/>
      <c r="N32" s="17"/>
      <c r="O32" s="17">
        <v>16</v>
      </c>
      <c r="P32" s="17"/>
      <c r="Q32" s="17"/>
      <c r="R32" s="17">
        <v>100</v>
      </c>
      <c r="S32" s="62">
        <f t="shared" si="1"/>
        <v>15.9157894736842</v>
      </c>
      <c r="T32" s="63">
        <f t="shared" si="2"/>
        <v>15.9157894736842</v>
      </c>
      <c r="U32" s="38"/>
      <c r="V32" s="39"/>
      <c r="W32" s="40"/>
      <c r="X32" s="177"/>
      <c r="Y32" s="178"/>
      <c r="Z32" s="179"/>
      <c r="AA32" s="179"/>
      <c r="AB32" s="179"/>
      <c r="AC32" s="180"/>
      <c r="AD32" s="179"/>
      <c r="AE32" s="180"/>
      <c r="AF32" s="180"/>
      <c r="AG32" s="180"/>
      <c r="AH32" s="179"/>
      <c r="AI32" s="179"/>
      <c r="AJ32" s="179"/>
      <c r="AK32" s="180"/>
      <c r="AL32" s="179"/>
      <c r="AM32" s="179"/>
      <c r="AN32" s="180"/>
      <c r="AO32" s="180"/>
      <c r="AP32" s="180"/>
      <c r="AQ32" s="180"/>
      <c r="AR32" s="180"/>
      <c r="AS32" s="180"/>
      <c r="AT32" s="180"/>
      <c r="AU32" s="180"/>
      <c r="AV32" s="179"/>
      <c r="AW32" s="179"/>
      <c r="AX32" s="180"/>
      <c r="AY32" s="180"/>
      <c r="AZ32" s="181" t="s">
        <v>77</v>
      </c>
      <c r="BA32" s="181" t="s">
        <v>77</v>
      </c>
      <c r="BB32" s="181" t="s">
        <v>77</v>
      </c>
      <c r="BC32" s="181" t="s">
        <v>77</v>
      </c>
    </row>
    <row r="33" spans="1:55" ht="84.75" customHeight="1">
      <c r="A33" s="3"/>
      <c r="B33" s="184"/>
      <c r="C33" s="60" t="s">
        <v>109</v>
      </c>
      <c r="D33" s="20">
        <v>20</v>
      </c>
      <c r="E33" s="20">
        <v>34</v>
      </c>
      <c r="F33" s="20">
        <v>38</v>
      </c>
      <c r="G33" s="20"/>
      <c r="H33" s="20"/>
      <c r="I33" s="61">
        <f t="shared" si="0"/>
        <v>58.610526315789464</v>
      </c>
      <c r="J33" s="17">
        <v>24</v>
      </c>
      <c r="K33" s="17">
        <v>12</v>
      </c>
      <c r="L33" s="17"/>
      <c r="M33" s="17"/>
      <c r="N33" s="17"/>
      <c r="O33" s="17"/>
      <c r="P33" s="17">
        <v>12</v>
      </c>
      <c r="Q33" s="17"/>
      <c r="R33" s="17"/>
      <c r="S33" s="62">
        <f t="shared" si="1"/>
        <v>5.305263157894732</v>
      </c>
      <c r="T33" s="63">
        <f t="shared" si="2"/>
        <v>5.305263157894732</v>
      </c>
      <c r="U33" s="41"/>
      <c r="V33" s="42"/>
      <c r="W33" s="43"/>
      <c r="X33" s="158" t="s">
        <v>77</v>
      </c>
      <c r="Y33" s="181" t="s">
        <v>77</v>
      </c>
      <c r="Z33" s="158" t="s">
        <v>77</v>
      </c>
      <c r="AA33" s="158" t="s">
        <v>77</v>
      </c>
      <c r="AB33" s="182" t="s">
        <v>77</v>
      </c>
      <c r="AC33" s="158" t="s">
        <v>77</v>
      </c>
      <c r="AD33" s="182" t="s">
        <v>77</v>
      </c>
      <c r="AE33" s="181" t="s">
        <v>77</v>
      </c>
      <c r="AF33" s="181" t="s">
        <v>77</v>
      </c>
      <c r="AG33" s="181" t="s">
        <v>77</v>
      </c>
      <c r="AH33" s="181" t="s">
        <v>77</v>
      </c>
      <c r="AI33" s="181" t="s">
        <v>77</v>
      </c>
      <c r="AJ33" s="158" t="s">
        <v>77</v>
      </c>
      <c r="AK33" s="181" t="s">
        <v>77</v>
      </c>
      <c r="AL33" s="182" t="s">
        <v>77</v>
      </c>
      <c r="AM33" s="158" t="s">
        <v>77</v>
      </c>
      <c r="AN33" s="181" t="s">
        <v>77</v>
      </c>
      <c r="AO33" s="158" t="s">
        <v>77</v>
      </c>
      <c r="AP33" s="181" t="s">
        <v>77</v>
      </c>
      <c r="AQ33" s="158" t="s">
        <v>77</v>
      </c>
      <c r="AR33" s="158" t="s">
        <v>77</v>
      </c>
      <c r="AS33" s="181" t="s">
        <v>77</v>
      </c>
      <c r="AT33" s="181" t="s">
        <v>77</v>
      </c>
      <c r="AU33" s="181" t="s">
        <v>77</v>
      </c>
      <c r="AV33" s="181" t="s">
        <v>77</v>
      </c>
      <c r="AW33" s="158" t="s">
        <v>77</v>
      </c>
      <c r="AX33" s="183" t="s">
        <v>77</v>
      </c>
      <c r="AY33" s="183" t="s">
        <v>77</v>
      </c>
      <c r="AZ33" s="183" t="s">
        <v>77</v>
      </c>
      <c r="BA33" s="183" t="s">
        <v>77</v>
      </c>
      <c r="BB33" s="183" t="s">
        <v>77</v>
      </c>
      <c r="BC33" s="182" t="s">
        <v>77</v>
      </c>
    </row>
    <row r="34" spans="1:55" ht="93" customHeight="1">
      <c r="A34" s="3"/>
      <c r="B34" s="184"/>
      <c r="C34" s="60" t="s">
        <v>110</v>
      </c>
      <c r="D34" s="20">
        <v>20</v>
      </c>
      <c r="E34" s="20">
        <v>38</v>
      </c>
      <c r="F34" s="20">
        <v>42</v>
      </c>
      <c r="G34" s="20"/>
      <c r="H34" s="20"/>
      <c r="I34" s="61">
        <f t="shared" si="0"/>
        <v>58.610526315789464</v>
      </c>
      <c r="J34" s="17">
        <v>24</v>
      </c>
      <c r="K34" s="17">
        <v>12</v>
      </c>
      <c r="L34" s="17"/>
      <c r="M34" s="17"/>
      <c r="N34" s="17"/>
      <c r="O34" s="17"/>
      <c r="P34" s="17">
        <v>12</v>
      </c>
      <c r="Q34" s="17"/>
      <c r="R34" s="17"/>
      <c r="S34" s="62">
        <f t="shared" si="1"/>
        <v>5.305263157894732</v>
      </c>
      <c r="T34" s="63">
        <f t="shared" si="2"/>
        <v>5.305263157894732</v>
      </c>
      <c r="U34" s="41"/>
      <c r="V34" s="42"/>
      <c r="W34" s="43"/>
      <c r="X34" s="158" t="s">
        <v>77</v>
      </c>
      <c r="Y34" s="181" t="s">
        <v>77</v>
      </c>
      <c r="Z34" s="158" t="s">
        <v>77</v>
      </c>
      <c r="AA34" s="158" t="s">
        <v>77</v>
      </c>
      <c r="AB34" s="182" t="s">
        <v>77</v>
      </c>
      <c r="AC34" s="158" t="s">
        <v>77</v>
      </c>
      <c r="AD34" s="182" t="s">
        <v>77</v>
      </c>
      <c r="AE34" s="181" t="s">
        <v>77</v>
      </c>
      <c r="AF34" s="181" t="s">
        <v>77</v>
      </c>
      <c r="AG34" s="181" t="s">
        <v>77</v>
      </c>
      <c r="AH34" s="181" t="s">
        <v>77</v>
      </c>
      <c r="AI34" s="181" t="s">
        <v>77</v>
      </c>
      <c r="AJ34" s="158" t="s">
        <v>77</v>
      </c>
      <c r="AK34" s="181" t="s">
        <v>77</v>
      </c>
      <c r="AL34" s="182" t="s">
        <v>77</v>
      </c>
      <c r="AM34" s="158" t="s">
        <v>77</v>
      </c>
      <c r="AN34" s="181" t="s">
        <v>77</v>
      </c>
      <c r="AO34" s="158" t="s">
        <v>77</v>
      </c>
      <c r="AP34" s="181" t="s">
        <v>77</v>
      </c>
      <c r="AQ34" s="158" t="s">
        <v>77</v>
      </c>
      <c r="AR34" s="158" t="s">
        <v>77</v>
      </c>
      <c r="AS34" s="181" t="s">
        <v>77</v>
      </c>
      <c r="AT34" s="181" t="s">
        <v>77</v>
      </c>
      <c r="AU34" s="181" t="s">
        <v>77</v>
      </c>
      <c r="AV34" s="181" t="s">
        <v>77</v>
      </c>
      <c r="AW34" s="158" t="s">
        <v>77</v>
      </c>
      <c r="AX34" s="183" t="s">
        <v>77</v>
      </c>
      <c r="AY34" s="183" t="s">
        <v>77</v>
      </c>
      <c r="AZ34" s="183" t="s">
        <v>77</v>
      </c>
      <c r="BA34" s="183" t="s">
        <v>77</v>
      </c>
      <c r="BB34" s="183" t="s">
        <v>77</v>
      </c>
      <c r="BC34" s="182" t="s">
        <v>77</v>
      </c>
    </row>
    <row r="35" spans="1:55" ht="93" customHeight="1">
      <c r="A35" s="3"/>
      <c r="B35" s="184"/>
      <c r="C35" s="141" t="s">
        <v>111</v>
      </c>
      <c r="D35" s="20">
        <v>1</v>
      </c>
      <c r="E35" s="20">
        <v>42</v>
      </c>
      <c r="F35" s="20">
        <v>48</v>
      </c>
      <c r="G35" s="20"/>
      <c r="H35" s="20"/>
      <c r="I35" s="61">
        <f t="shared" si="0"/>
        <v>2.9305263157894732</v>
      </c>
      <c r="J35" s="17"/>
      <c r="K35" s="17"/>
      <c r="L35" s="17">
        <v>3</v>
      </c>
      <c r="M35" s="17"/>
      <c r="N35" s="17"/>
      <c r="O35" s="17"/>
      <c r="P35" s="17"/>
      <c r="Q35" s="17"/>
      <c r="R35" s="17"/>
      <c r="S35" s="62">
        <f t="shared" si="1"/>
        <v>-3.4736842105263399E-2</v>
      </c>
      <c r="T35" s="63">
        <f t="shared" si="2"/>
        <v>-3.4736842105263399E-2</v>
      </c>
      <c r="U35" s="47"/>
      <c r="V35" s="48"/>
      <c r="W35" s="49"/>
      <c r="X35" s="158" t="s">
        <v>77</v>
      </c>
      <c r="Y35" s="158" t="s">
        <v>77</v>
      </c>
      <c r="Z35" s="158" t="s">
        <v>77</v>
      </c>
      <c r="AA35" s="158" t="s">
        <v>77</v>
      </c>
      <c r="AB35" s="158" t="s">
        <v>77</v>
      </c>
      <c r="AC35" s="158" t="s">
        <v>77</v>
      </c>
      <c r="AD35" s="158" t="s">
        <v>77</v>
      </c>
      <c r="AE35" s="158" t="s">
        <v>77</v>
      </c>
      <c r="AF35" s="158" t="s">
        <v>77</v>
      </c>
      <c r="AG35" s="158" t="s">
        <v>77</v>
      </c>
      <c r="AH35" s="158" t="s">
        <v>77</v>
      </c>
      <c r="AI35" s="158" t="s">
        <v>77</v>
      </c>
      <c r="AJ35" s="158" t="s">
        <v>77</v>
      </c>
      <c r="AK35" s="158" t="s">
        <v>77</v>
      </c>
      <c r="AL35" s="158" t="s">
        <v>77</v>
      </c>
      <c r="AM35" s="158" t="s">
        <v>77</v>
      </c>
      <c r="AN35" s="158" t="s">
        <v>77</v>
      </c>
      <c r="AO35" s="158" t="s">
        <v>77</v>
      </c>
      <c r="AP35" s="158" t="s">
        <v>77</v>
      </c>
      <c r="AQ35" s="158" t="s">
        <v>77</v>
      </c>
      <c r="AR35" s="158" t="s">
        <v>77</v>
      </c>
      <c r="AS35" s="158" t="s">
        <v>77</v>
      </c>
      <c r="AT35" s="158" t="s">
        <v>77</v>
      </c>
      <c r="AU35" s="158" t="s">
        <v>77</v>
      </c>
      <c r="AV35" s="158" t="s">
        <v>77</v>
      </c>
      <c r="AW35" s="158" t="s">
        <v>77</v>
      </c>
      <c r="AX35" s="158" t="s">
        <v>77</v>
      </c>
      <c r="AY35" s="158" t="s">
        <v>77</v>
      </c>
      <c r="AZ35" s="158" t="s">
        <v>77</v>
      </c>
      <c r="BA35" s="158" t="s">
        <v>77</v>
      </c>
      <c r="BB35" s="158" t="s">
        <v>77</v>
      </c>
      <c r="BC35" s="158" t="s">
        <v>77</v>
      </c>
    </row>
    <row r="36" spans="1:55" ht="40.5" customHeight="1">
      <c r="A36" s="3"/>
      <c r="B36" s="3"/>
      <c r="C36" s="18"/>
      <c r="D36" s="55"/>
      <c r="E36" s="19"/>
      <c r="F36" s="19"/>
      <c r="G36" s="17" t="s">
        <v>112</v>
      </c>
      <c r="H36" s="20"/>
      <c r="I36" s="61">
        <f>SUM(I16:I35)</f>
        <v>1116.5305263157893</v>
      </c>
      <c r="J36" s="61">
        <f t="shared" ref="J36:T36" si="3">SUM(J16:J35)</f>
        <v>266</v>
      </c>
      <c r="K36" s="61">
        <f t="shared" si="3"/>
        <v>196</v>
      </c>
      <c r="L36" s="61">
        <f t="shared" si="3"/>
        <v>33</v>
      </c>
      <c r="M36" s="61">
        <f t="shared" si="3"/>
        <v>0</v>
      </c>
      <c r="N36" s="61">
        <f t="shared" si="3"/>
        <v>0</v>
      </c>
      <c r="O36" s="61">
        <f t="shared" si="3"/>
        <v>18</v>
      </c>
      <c r="P36" s="61">
        <f t="shared" si="3"/>
        <v>72</v>
      </c>
      <c r="Q36" s="61">
        <f t="shared" si="3"/>
        <v>0</v>
      </c>
      <c r="R36" s="61">
        <f t="shared" si="3"/>
        <v>280</v>
      </c>
      <c r="S36" s="61">
        <f t="shared" si="3"/>
        <v>125.76526315789461</v>
      </c>
      <c r="T36" s="61">
        <f t="shared" si="3"/>
        <v>125.76526315789461</v>
      </c>
      <c r="U36" s="44"/>
      <c r="V36" s="45"/>
      <c r="W36" s="45"/>
      <c r="X36" s="37"/>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row>
    <row r="37" spans="1:55" ht="24.95" customHeight="1">
      <c r="A37" s="3"/>
      <c r="B37" s="3"/>
      <c r="C37" s="18"/>
      <c r="D37" s="55"/>
      <c r="E37" s="19"/>
      <c r="F37" s="19"/>
      <c r="G37" s="19"/>
      <c r="H37" s="19"/>
      <c r="I37" s="11"/>
      <c r="J37" s="11"/>
      <c r="K37" s="11"/>
      <c r="L37" s="11"/>
      <c r="M37" s="11"/>
      <c r="N37" s="11"/>
      <c r="O37" s="11"/>
      <c r="P37" s="11"/>
      <c r="Q37" s="11"/>
      <c r="R37" s="11"/>
      <c r="S37" s="11"/>
      <c r="T37" s="36"/>
      <c r="U37" s="44"/>
      <c r="V37" s="45"/>
      <c r="W37" s="45"/>
      <c r="X37" s="37"/>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row>
    <row r="38" spans="1:55">
      <c r="B38" s="25"/>
      <c r="C38" s="25"/>
      <c r="D38" s="25"/>
      <c r="E38" s="25"/>
      <c r="F38" s="25"/>
      <c r="G38" s="25"/>
      <c r="H38" s="25"/>
      <c r="I38" s="25"/>
      <c r="J38" s="25"/>
      <c r="K38" s="25"/>
      <c r="L38" s="25"/>
      <c r="M38" s="25"/>
      <c r="N38" s="25"/>
      <c r="O38" s="25"/>
      <c r="P38" s="25"/>
      <c r="Q38" s="25"/>
      <c r="R38" s="25"/>
      <c r="S38" s="25"/>
      <c r="T38" s="25"/>
      <c r="U38" s="25"/>
      <c r="V38" s="25"/>
      <c r="W38" s="25"/>
      <c r="X38" s="69"/>
      <c r="Y38" s="69"/>
      <c r="Z38" s="69"/>
      <c r="AA38" s="69"/>
      <c r="AB38" s="69"/>
      <c r="AC38" s="69"/>
      <c r="AD38" s="69"/>
      <c r="AE38" s="69"/>
      <c r="AF38" s="69"/>
      <c r="AG38" s="69"/>
      <c r="AH38" s="69"/>
      <c r="AI38" s="69"/>
      <c r="AJ38" s="69"/>
      <c r="AK38" s="69"/>
      <c r="AL38" s="69"/>
      <c r="AM38" s="69"/>
      <c r="AN38" s="69"/>
      <c r="AO38" s="69"/>
      <c r="AP38" s="69"/>
      <c r="AQ38" s="69"/>
      <c r="AR38" s="69"/>
      <c r="AS38" s="69"/>
      <c r="AT38" s="69"/>
      <c r="AU38" s="69"/>
      <c r="AV38" s="69"/>
      <c r="AW38" s="69"/>
      <c r="AX38" s="69"/>
      <c r="AY38" s="67"/>
      <c r="AZ38" s="67"/>
    </row>
    <row r="39" spans="1:55">
      <c r="B39" s="25"/>
      <c r="C39" s="6" t="s">
        <v>113</v>
      </c>
      <c r="D39" s="25"/>
      <c r="E39" s="25"/>
      <c r="F39" s="25"/>
      <c r="G39" s="25"/>
      <c r="H39" s="25"/>
      <c r="I39" s="25"/>
      <c r="J39" s="25"/>
      <c r="K39" s="25"/>
      <c r="L39" s="25"/>
      <c r="M39" s="25"/>
      <c r="N39" s="25"/>
      <c r="O39" s="25"/>
      <c r="P39" s="25"/>
      <c r="Q39" s="25"/>
      <c r="R39" s="25"/>
      <c r="S39" s="25"/>
      <c r="T39" s="25"/>
      <c r="U39" s="25"/>
      <c r="V39" s="25"/>
      <c r="W39" s="25"/>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7"/>
      <c r="AZ39" s="67"/>
    </row>
    <row r="40" spans="1:55" ht="18.75">
      <c r="B40" s="25"/>
      <c r="C40" s="22" t="s">
        <v>114</v>
      </c>
      <c r="D40" s="25"/>
      <c r="E40" s="25"/>
      <c r="F40" s="25"/>
      <c r="G40" s="25"/>
      <c r="H40" s="25"/>
      <c r="I40" s="25"/>
      <c r="J40" s="25"/>
      <c r="K40" s="25"/>
      <c r="L40" s="25"/>
      <c r="M40" s="25"/>
      <c r="N40" s="25"/>
      <c r="O40" s="25"/>
      <c r="P40" s="25"/>
      <c r="Q40" s="25"/>
      <c r="R40" s="25"/>
      <c r="S40" s="25"/>
      <c r="T40" s="25"/>
      <c r="U40" s="25"/>
      <c r="V40" s="25"/>
      <c r="W40" s="25"/>
      <c r="X40" s="69"/>
      <c r="Y40" s="69"/>
      <c r="Z40" s="69"/>
      <c r="AA40" s="69"/>
      <c r="AB40" s="69"/>
      <c r="AC40" s="69"/>
      <c r="AD40" s="69"/>
      <c r="AE40" s="69"/>
      <c r="AF40" s="69"/>
      <c r="AG40" s="69"/>
      <c r="AH40" s="69"/>
      <c r="AI40" s="69"/>
      <c r="AJ40" s="69"/>
      <c r="AK40" s="69"/>
      <c r="AL40" s="69"/>
      <c r="AM40" s="69"/>
      <c r="AN40" s="69"/>
      <c r="AO40" s="69"/>
      <c r="AP40" s="69"/>
      <c r="AQ40" s="69"/>
      <c r="AR40" s="69"/>
      <c r="AS40" s="69"/>
      <c r="AT40" s="69"/>
      <c r="AU40" s="69"/>
      <c r="AV40" s="69"/>
      <c r="AW40" s="69"/>
      <c r="AX40" s="69"/>
      <c r="AY40" s="67"/>
      <c r="AZ40" s="67"/>
    </row>
    <row r="41" spans="1:55" ht="18.75">
      <c r="B41" s="25"/>
      <c r="C41" s="23" t="s">
        <v>115</v>
      </c>
      <c r="D41" s="25"/>
      <c r="E41" s="25"/>
      <c r="F41" s="25"/>
      <c r="G41" s="25"/>
      <c r="H41" s="25"/>
      <c r="I41" s="25"/>
      <c r="J41" s="25"/>
      <c r="K41" s="25"/>
      <c r="L41" s="25"/>
      <c r="M41" s="25"/>
      <c r="N41" s="25"/>
      <c r="O41" s="25"/>
      <c r="P41" s="25"/>
      <c r="Q41" s="25"/>
      <c r="R41" s="25"/>
      <c r="S41" s="25"/>
      <c r="T41" s="25"/>
      <c r="U41" s="25"/>
      <c r="V41" s="25"/>
      <c r="W41" s="25"/>
      <c r="X41" s="69"/>
      <c r="Y41" s="69"/>
      <c r="Z41" s="69"/>
      <c r="AA41" s="69"/>
      <c r="AB41" s="69"/>
      <c r="AC41" s="69"/>
      <c r="AD41" s="69"/>
      <c r="AE41" s="69"/>
      <c r="AF41" s="69"/>
      <c r="AG41" s="69"/>
      <c r="AH41" s="69"/>
      <c r="AI41" s="69"/>
      <c r="AJ41" s="69"/>
      <c r="AK41" s="69"/>
      <c r="AL41" s="69"/>
      <c r="AM41" s="69"/>
      <c r="AN41" s="69"/>
      <c r="AO41" s="69"/>
      <c r="AP41" s="69"/>
      <c r="AQ41" s="69"/>
      <c r="AR41" s="69"/>
      <c r="AS41" s="69"/>
      <c r="AT41" s="69"/>
      <c r="AU41" s="69"/>
      <c r="AV41" s="69"/>
      <c r="AW41" s="69"/>
      <c r="AX41" s="69"/>
      <c r="AY41" s="67"/>
      <c r="AZ41" s="67"/>
    </row>
    <row r="42" spans="1:55">
      <c r="B42" s="25"/>
      <c r="C42" s="25"/>
      <c r="D42" s="25"/>
    </row>
    <row r="43" spans="1:55">
      <c r="B43" s="25"/>
    </row>
  </sheetData>
  <mergeCells count="12">
    <mergeCell ref="AE5:AK5"/>
    <mergeCell ref="AE6:AK6"/>
    <mergeCell ref="AE7:AK7"/>
    <mergeCell ref="AE8:AK8"/>
    <mergeCell ref="U14:W14"/>
    <mergeCell ref="B16:B21"/>
    <mergeCell ref="D2:G3"/>
    <mergeCell ref="B30:B35"/>
    <mergeCell ref="B23:B28"/>
    <mergeCell ref="T6:Z11"/>
    <mergeCell ref="I2:AC2"/>
    <mergeCell ref="I3:AC3"/>
  </mergeCells>
  <phoneticPr fontId="4" type="noConversion"/>
  <hyperlinks>
    <hyperlink ref="I2:AC2" r:id="rId1" display="https://www.instituteforapprenticeships.org/apprenticeship-standards/rail-and-rail-systems-senior-engineer-integrated-degree-v1-0" xr:uid="{57EEEA3F-AF81-4A16-9BB0-5D794E74BD38}"/>
    <hyperlink ref="I3:AC3" r:id="rId2" display="https://www.instituteforapprenticeships.org/media/2354/st0496_rail-and-rail-systems-senior-engineer_l6_ap-for-publication_231018_qm.pdf" xr:uid="{FFC3554D-C9DC-43B2-9CC5-4DFE50757F67}"/>
  </hyperlinks>
  <pageMargins left="0.70866141732283472" right="0.70866141732283472" top="0.74803149606299213" bottom="0.74803149606299213" header="0.31496062992125984" footer="0.31496062992125984"/>
  <pageSetup paperSize="8" scale="21" orientation="landscape" horizontalDpi="90" verticalDpi="9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4"/>
  <sheetViews>
    <sheetView workbookViewId="0">
      <selection activeCell="H3" sqref="H3"/>
    </sheetView>
  </sheetViews>
  <sheetFormatPr defaultRowHeight="15"/>
  <cols>
    <col min="1" max="1" width="3.5703125" customWidth="1"/>
    <col min="2" max="2" width="11.42578125" customWidth="1"/>
    <col min="3" max="3" width="14.85546875" customWidth="1"/>
    <col min="4" max="4" width="19.42578125" customWidth="1"/>
    <col min="5" max="5" width="3.5703125" customWidth="1"/>
    <col min="6" max="6" width="9.85546875" customWidth="1"/>
    <col min="7" max="7" width="11.42578125" customWidth="1"/>
    <col min="8" max="8" width="70.28515625" customWidth="1"/>
    <col min="9" max="9" width="10.42578125" customWidth="1"/>
    <col min="10" max="10" width="9.42578125" customWidth="1"/>
    <col min="11" max="11" width="8.7109375" customWidth="1"/>
    <col min="12" max="12" width="72.85546875" customWidth="1"/>
  </cols>
  <sheetData>
    <row r="1" spans="1:15" ht="48" customHeight="1">
      <c r="A1" s="3"/>
      <c r="B1" s="162" t="s">
        <v>116</v>
      </c>
      <c r="C1" s="12"/>
      <c r="D1" s="12"/>
      <c r="E1" s="12"/>
      <c r="F1" s="203" t="str">
        <f>'Training Plan-Template - Base'!D2</f>
        <v>Rail and Rail Systems Senior Engineer Integrated Degree Apprenticeship  
(Signalling and Telecoms Engineering)</v>
      </c>
      <c r="G1" s="203"/>
      <c r="H1" s="203"/>
      <c r="I1" s="3"/>
      <c r="J1" s="3"/>
      <c r="K1" s="70"/>
      <c r="L1" s="71" t="s">
        <v>117</v>
      </c>
      <c r="M1" s="71"/>
      <c r="N1" s="71"/>
      <c r="O1" s="71"/>
    </row>
    <row r="2" spans="1:15" ht="18.75">
      <c r="A2" s="3"/>
      <c r="B2" s="12" t="s">
        <v>6</v>
      </c>
      <c r="C2" s="12"/>
      <c r="D2" s="12"/>
      <c r="E2" s="12"/>
      <c r="F2" s="12" t="str">
        <f>'Training Plan-Template - Base'!I6</f>
        <v>BEng (Hons) railway engineering Engineering Apprenticeship</v>
      </c>
      <c r="G2" s="3"/>
      <c r="H2" s="3"/>
      <c r="I2" s="3"/>
      <c r="J2" s="3"/>
      <c r="K2" s="70"/>
      <c r="L2" s="71" t="str">
        <f>B8</f>
        <v>Campus Lectures (1 hour each)</v>
      </c>
      <c r="M2" s="71">
        <f>F8</f>
        <v>266</v>
      </c>
      <c r="N2" s="71"/>
      <c r="O2" s="71"/>
    </row>
    <row r="3" spans="1:15" ht="40.5" customHeight="1">
      <c r="A3" s="3"/>
      <c r="B3" s="3"/>
      <c r="C3" s="3"/>
      <c r="D3" s="3"/>
      <c r="E3" s="3"/>
      <c r="F3" s="3"/>
      <c r="G3" s="3"/>
      <c r="H3" s="3"/>
      <c r="I3" s="3"/>
      <c r="J3" s="3"/>
      <c r="K3" s="70"/>
      <c r="L3" s="71" t="str">
        <f>B9</f>
        <v>Campus tutorial / seminar (1 hour each)</v>
      </c>
      <c r="M3" s="71">
        <f t="shared" ref="M3:M6" si="0">F9</f>
        <v>196</v>
      </c>
      <c r="N3" s="71"/>
      <c r="O3" s="71"/>
    </row>
    <row r="4" spans="1:15" ht="15.75">
      <c r="A4" s="3"/>
      <c r="B4" s="98" t="s">
        <v>118</v>
      </c>
      <c r="C4" s="5"/>
      <c r="D4" s="5"/>
      <c r="E4" s="3"/>
      <c r="F4" s="76">
        <f>'Training Plan-Template - Base'!I11</f>
        <v>1116.5305263157893</v>
      </c>
      <c r="G4" s="3"/>
      <c r="H4" s="3"/>
      <c r="I4" s="3"/>
      <c r="J4" s="3"/>
      <c r="K4" s="70"/>
      <c r="L4" s="71" t="str">
        <f>B10</f>
        <v>Portfolio / KSB workshops</v>
      </c>
      <c r="M4" s="71">
        <f t="shared" si="0"/>
        <v>33</v>
      </c>
      <c r="N4" s="71"/>
      <c r="O4" s="71"/>
    </row>
    <row r="5" spans="1:15" ht="15.75">
      <c r="A5" s="3"/>
      <c r="B5" s="98" t="s">
        <v>119</v>
      </c>
      <c r="C5" s="5"/>
      <c r="D5" s="5"/>
      <c r="E5" s="3"/>
      <c r="F5" s="72">
        <f>'Training Plan-Template - Base'!H36</f>
        <v>0</v>
      </c>
      <c r="G5" s="3"/>
      <c r="H5" s="3"/>
      <c r="I5" s="3"/>
      <c r="J5" s="3"/>
      <c r="K5" s="70"/>
      <c r="L5" s="71" t="str">
        <f>B11</f>
        <v>On-line taught session (1 hour delivery)</v>
      </c>
      <c r="M5" s="71">
        <f t="shared" si="0"/>
        <v>0</v>
      </c>
      <c r="N5" s="71"/>
      <c r="O5" s="71"/>
    </row>
    <row r="6" spans="1:15" ht="15.75">
      <c r="A6" s="3"/>
      <c r="B6" s="98" t="s">
        <v>120</v>
      </c>
      <c r="C6" s="5"/>
      <c r="D6" s="5"/>
      <c r="E6" s="3"/>
      <c r="F6" s="76">
        <f>F4-F5</f>
        <v>1116.5305263157893</v>
      </c>
      <c r="G6" s="3"/>
      <c r="H6" s="3"/>
      <c r="I6" s="3"/>
      <c r="J6" s="3"/>
      <c r="K6" s="70"/>
      <c r="L6" s="71" t="str">
        <f>B12</f>
        <v xml:space="preserve">Timetabled student led working </v>
      </c>
      <c r="M6" s="71">
        <f t="shared" si="0"/>
        <v>0</v>
      </c>
      <c r="N6" s="71"/>
      <c r="O6" s="71"/>
    </row>
    <row r="7" spans="1:15" ht="33.75" customHeight="1">
      <c r="A7" s="3"/>
      <c r="B7" s="3"/>
      <c r="C7" s="3"/>
      <c r="D7" s="3"/>
      <c r="E7" s="3"/>
      <c r="F7" s="3"/>
      <c r="G7" s="3"/>
      <c r="H7" s="3"/>
      <c r="I7" s="3"/>
      <c r="J7" s="3"/>
      <c r="K7" s="70"/>
      <c r="L7" s="71" t="str">
        <f>B13</f>
        <v>1:1 Supervision</v>
      </c>
      <c r="M7" s="71">
        <f>I8</f>
        <v>72</v>
      </c>
      <c r="N7" s="71"/>
      <c r="O7" s="71"/>
    </row>
    <row r="8" spans="1:15" ht="15" customHeight="1">
      <c r="A8" s="3"/>
      <c r="B8" s="204" t="s">
        <v>25</v>
      </c>
      <c r="C8" s="205"/>
      <c r="D8" s="205"/>
      <c r="E8" s="205"/>
      <c r="F8" s="77">
        <f>'Training Plan-Template - Base'!J36</f>
        <v>266</v>
      </c>
      <c r="G8" s="74"/>
      <c r="H8" s="3" t="s">
        <v>31</v>
      </c>
      <c r="I8" s="77">
        <f>'Training Plan-Template - Base'!P36</f>
        <v>72</v>
      </c>
      <c r="J8" s="3"/>
      <c r="K8" s="70"/>
      <c r="L8" s="71" t="str">
        <f>H8</f>
        <v>Spare column (e.g. laboratory session)</v>
      </c>
      <c r="M8" s="71">
        <f>I8</f>
        <v>72</v>
      </c>
      <c r="N8" s="71"/>
      <c r="O8" s="71"/>
    </row>
    <row r="9" spans="1:15" ht="15" customHeight="1">
      <c r="A9" s="3"/>
      <c r="B9" s="204" t="s">
        <v>26</v>
      </c>
      <c r="C9" s="205"/>
      <c r="D9" s="205"/>
      <c r="E9" s="205"/>
      <c r="F9" s="77">
        <f>'Training Plan-Template - Base'!K36</f>
        <v>196</v>
      </c>
      <c r="G9" s="74"/>
      <c r="H9" s="3" t="s">
        <v>121</v>
      </c>
      <c r="I9" s="77">
        <f>'Training Plan-Template - Base'!Q36</f>
        <v>0</v>
      </c>
      <c r="J9" s="3"/>
      <c r="K9" s="70"/>
      <c r="L9" s="71" t="str">
        <f>H9</f>
        <v>Spare Column (e.g. Mandatory Component)</v>
      </c>
      <c r="M9" s="71">
        <f>I9</f>
        <v>0</v>
      </c>
      <c r="N9" s="71"/>
      <c r="O9" s="71"/>
    </row>
    <row r="10" spans="1:15" ht="15" customHeight="1">
      <c r="A10" s="3"/>
      <c r="B10" s="204" t="s">
        <v>27</v>
      </c>
      <c r="C10" s="205"/>
      <c r="D10" s="205"/>
      <c r="E10" s="205"/>
      <c r="F10" s="77">
        <f>'Training Plan-Template - Base'!L36</f>
        <v>33</v>
      </c>
      <c r="G10" s="74"/>
      <c r="H10" s="74"/>
      <c r="I10" s="75"/>
      <c r="J10" s="3"/>
      <c r="K10" s="70"/>
      <c r="L10" s="71" t="str">
        <f>H11</f>
        <v>Project Based / Applied Learning to meet Module Assessment</v>
      </c>
      <c r="M10" s="71">
        <f>I11</f>
        <v>280</v>
      </c>
      <c r="N10" s="71"/>
      <c r="O10" s="71"/>
    </row>
    <row r="11" spans="1:15" ht="15" customHeight="1">
      <c r="A11" s="3"/>
      <c r="B11" s="204" t="s">
        <v>28</v>
      </c>
      <c r="C11" s="205"/>
      <c r="D11" s="205"/>
      <c r="E11" s="205"/>
      <c r="F11" s="77">
        <f>'Training Plan-Template - Base'!M36</f>
        <v>0</v>
      </c>
      <c r="G11" s="74"/>
      <c r="H11" s="73" t="s">
        <v>122</v>
      </c>
      <c r="I11" s="77">
        <f>'Training Plan-Template - Base'!R36</f>
        <v>280</v>
      </c>
      <c r="J11" s="3"/>
      <c r="K11" s="70"/>
      <c r="L11" s="71" t="str">
        <f>H12</f>
        <v>Time during working day to focus on assessment preparation</v>
      </c>
      <c r="M11" s="71">
        <f>I12</f>
        <v>125.76526315789461</v>
      </c>
      <c r="N11" s="71"/>
      <c r="O11" s="71"/>
    </row>
    <row r="12" spans="1:15" ht="15" customHeight="1">
      <c r="A12" s="3"/>
      <c r="B12" s="204" t="s">
        <v>29</v>
      </c>
      <c r="C12" s="205"/>
      <c r="D12" s="205"/>
      <c r="E12" s="205"/>
      <c r="F12" s="77">
        <f>'Training Plan-Template - Base'!N36</f>
        <v>0</v>
      </c>
      <c r="G12" s="74"/>
      <c r="H12" s="73" t="s">
        <v>34</v>
      </c>
      <c r="I12" s="77">
        <f>'Training Plan-Template - Base'!S36</f>
        <v>125.76526315789461</v>
      </c>
      <c r="J12" s="3"/>
      <c r="K12" s="70"/>
      <c r="L12" s="71" t="str">
        <f>H13</f>
        <v>Employer-led Training activities (including experiential and project based learning)</v>
      </c>
      <c r="M12" s="71">
        <f>I13</f>
        <v>125.76526315789461</v>
      </c>
      <c r="N12" s="71"/>
      <c r="O12" s="71"/>
    </row>
    <row r="13" spans="1:15" ht="15" customHeight="1">
      <c r="A13" s="3"/>
      <c r="B13" s="204" t="s">
        <v>30</v>
      </c>
      <c r="C13" s="205"/>
      <c r="D13" s="205"/>
      <c r="E13" s="205"/>
      <c r="F13" s="77">
        <f>'Training Plan-Template - Base'!O36</f>
        <v>18</v>
      </c>
      <c r="G13" s="74"/>
      <c r="H13" s="73" t="s">
        <v>35</v>
      </c>
      <c r="I13" s="77">
        <f>'Training Plan-Template - Base'!T36</f>
        <v>125.76526315789461</v>
      </c>
      <c r="J13" s="3"/>
      <c r="K13" s="70"/>
      <c r="L13" s="71"/>
      <c r="M13" s="71"/>
      <c r="N13" s="71"/>
      <c r="O13" s="71"/>
    </row>
    <row r="14" spans="1:15" ht="15" customHeight="1">
      <c r="A14" s="3"/>
      <c r="B14" s="204"/>
      <c r="C14" s="205"/>
      <c r="D14" s="205"/>
      <c r="E14" s="205"/>
      <c r="F14" s="3"/>
      <c r="G14" s="74"/>
      <c r="H14" s="3"/>
      <c r="I14" s="3"/>
      <c r="J14" s="3"/>
      <c r="K14" s="70"/>
      <c r="L14" s="71"/>
      <c r="M14" s="71"/>
      <c r="N14" s="71"/>
      <c r="O14" s="71"/>
    </row>
    <row r="15" spans="1:15" ht="26.25" customHeight="1">
      <c r="A15" s="3"/>
      <c r="B15" s="204"/>
      <c r="C15" s="205"/>
      <c r="D15" s="205"/>
      <c r="E15" s="205"/>
      <c r="F15" s="3"/>
      <c r="G15" s="74"/>
      <c r="H15" s="3"/>
      <c r="I15" s="3"/>
      <c r="J15" s="3"/>
      <c r="K15" s="70"/>
      <c r="L15" s="206" t="s">
        <v>123</v>
      </c>
      <c r="M15" s="71"/>
      <c r="N15" s="71"/>
      <c r="O15" s="71"/>
    </row>
    <row r="16" spans="1:15">
      <c r="A16" s="3"/>
      <c r="B16" s="3"/>
      <c r="C16" s="3"/>
      <c r="D16" s="3"/>
      <c r="E16" s="3"/>
      <c r="F16" s="3"/>
      <c r="G16" s="3"/>
      <c r="H16" s="3"/>
      <c r="I16" s="3"/>
      <c r="J16" s="3"/>
      <c r="K16" s="70"/>
      <c r="L16" s="206"/>
      <c r="M16" s="71"/>
      <c r="N16" s="71"/>
      <c r="O16" s="71"/>
    </row>
    <row r="17" spans="1:15">
      <c r="A17" s="3"/>
      <c r="B17" s="3"/>
      <c r="C17" s="3"/>
      <c r="D17" s="3"/>
      <c r="E17" s="3"/>
      <c r="F17" s="3"/>
      <c r="G17" s="3"/>
      <c r="H17" s="3"/>
      <c r="I17" s="3"/>
      <c r="J17" s="3"/>
      <c r="K17" s="70"/>
      <c r="L17" s="206"/>
      <c r="M17" s="71"/>
      <c r="N17" s="71"/>
      <c r="O17" s="71"/>
    </row>
    <row r="18" spans="1:15">
      <c r="A18" s="3"/>
      <c r="B18" s="3"/>
      <c r="C18" s="3"/>
      <c r="D18" s="3"/>
      <c r="E18" s="3"/>
      <c r="F18" s="3"/>
      <c r="G18" s="3"/>
      <c r="H18" s="3"/>
      <c r="I18" s="3"/>
      <c r="J18" s="3"/>
      <c r="K18" s="70"/>
      <c r="L18" s="206"/>
      <c r="M18" s="71"/>
      <c r="N18" s="71"/>
      <c r="O18" s="71"/>
    </row>
    <row r="19" spans="1:15">
      <c r="A19" s="3"/>
      <c r="B19" s="3"/>
      <c r="C19" s="3"/>
      <c r="D19" s="3"/>
      <c r="E19" s="3"/>
      <c r="F19" s="3"/>
      <c r="G19" s="3"/>
      <c r="H19" s="3"/>
      <c r="I19" s="3"/>
      <c r="J19" s="3"/>
      <c r="K19" s="70"/>
      <c r="L19" s="206"/>
      <c r="M19" s="71"/>
      <c r="N19" s="71"/>
      <c r="O19" s="71"/>
    </row>
    <row r="20" spans="1:15">
      <c r="A20" s="3"/>
      <c r="B20" s="3"/>
      <c r="C20" s="3"/>
      <c r="D20" s="3"/>
      <c r="E20" s="3"/>
      <c r="F20" s="3"/>
      <c r="G20" s="3"/>
      <c r="H20" s="3"/>
      <c r="I20" s="3"/>
      <c r="J20" s="3"/>
      <c r="K20" s="70"/>
      <c r="L20" s="206"/>
      <c r="M20" s="71"/>
      <c r="N20" s="71"/>
      <c r="O20" s="71"/>
    </row>
    <row r="21" spans="1:15">
      <c r="A21" s="3"/>
      <c r="B21" s="3"/>
      <c r="C21" s="3"/>
      <c r="D21" s="3"/>
      <c r="E21" s="3"/>
      <c r="F21" s="3"/>
      <c r="G21" s="3"/>
      <c r="H21" s="3"/>
      <c r="I21" s="3"/>
      <c r="J21" s="3"/>
      <c r="K21" s="70"/>
      <c r="L21" s="206"/>
      <c r="M21" s="71"/>
      <c r="N21" s="71"/>
      <c r="O21" s="71"/>
    </row>
    <row r="22" spans="1:15">
      <c r="A22" s="3"/>
      <c r="B22" s="3"/>
      <c r="C22" s="3"/>
      <c r="D22" s="3"/>
      <c r="E22" s="3"/>
      <c r="F22" s="3"/>
      <c r="G22" s="3"/>
      <c r="H22" s="3"/>
      <c r="I22" s="3"/>
      <c r="J22" s="3"/>
      <c r="K22" s="70"/>
      <c r="L22" s="206"/>
      <c r="M22" s="71"/>
      <c r="N22" s="71"/>
      <c r="O22" s="71"/>
    </row>
    <row r="23" spans="1:15">
      <c r="A23" s="3"/>
      <c r="B23" s="3"/>
      <c r="C23" s="3"/>
      <c r="D23" s="3"/>
      <c r="E23" s="3"/>
      <c r="F23" s="3"/>
      <c r="G23" s="3"/>
      <c r="H23" s="3"/>
      <c r="I23" s="3"/>
      <c r="J23" s="3"/>
      <c r="K23" s="70"/>
      <c r="L23" s="206"/>
      <c r="M23" s="71"/>
      <c r="N23" s="71"/>
      <c r="O23" s="71"/>
    </row>
    <row r="24" spans="1:15">
      <c r="A24" s="3"/>
      <c r="B24" s="3"/>
      <c r="C24" s="3"/>
      <c r="D24" s="3"/>
      <c r="E24" s="3"/>
      <c r="F24" s="3"/>
      <c r="G24" s="3"/>
      <c r="H24" s="3"/>
      <c r="I24" s="3"/>
      <c r="J24" s="3"/>
      <c r="K24" s="70"/>
      <c r="L24" s="206"/>
      <c r="M24" s="71"/>
      <c r="N24" s="71"/>
      <c r="O24" s="71"/>
    </row>
    <row r="25" spans="1:15">
      <c r="A25" s="3"/>
      <c r="B25" s="3"/>
      <c r="C25" s="3"/>
      <c r="D25" s="3"/>
      <c r="E25" s="3"/>
      <c r="F25" s="3"/>
      <c r="G25" s="3"/>
      <c r="H25" s="3"/>
      <c r="I25" s="3"/>
      <c r="J25" s="3"/>
      <c r="K25" s="70"/>
      <c r="L25" s="206"/>
      <c r="M25" s="71"/>
      <c r="N25" s="71"/>
      <c r="O25" s="71"/>
    </row>
    <row r="26" spans="1:15">
      <c r="A26" s="3"/>
      <c r="B26" s="3"/>
      <c r="C26" s="3"/>
      <c r="D26" s="3"/>
      <c r="E26" s="3"/>
      <c r="F26" s="3"/>
      <c r="G26" s="3"/>
      <c r="H26" s="3"/>
      <c r="I26" s="3"/>
      <c r="J26" s="3"/>
      <c r="K26" s="70"/>
      <c r="L26" s="206"/>
      <c r="M26" s="71"/>
      <c r="N26" s="71"/>
      <c r="O26" s="71"/>
    </row>
    <row r="27" spans="1:15">
      <c r="A27" s="3"/>
      <c r="B27" s="3"/>
      <c r="C27" s="3"/>
      <c r="D27" s="3"/>
      <c r="E27" s="3"/>
      <c r="F27" s="3"/>
      <c r="G27" s="3"/>
      <c r="H27" s="3"/>
      <c r="I27" s="3"/>
      <c r="J27" s="3"/>
      <c r="K27" s="70"/>
      <c r="L27" s="206"/>
      <c r="M27" s="71"/>
      <c r="N27" s="71"/>
      <c r="O27" s="71"/>
    </row>
    <row r="28" spans="1:15">
      <c r="A28" s="3"/>
      <c r="B28" s="3"/>
      <c r="C28" s="3"/>
      <c r="D28" s="3"/>
      <c r="E28" s="3"/>
      <c r="F28" s="3"/>
      <c r="G28" s="3"/>
      <c r="H28" s="3"/>
      <c r="I28" s="3"/>
      <c r="J28" s="3"/>
      <c r="K28" s="70"/>
      <c r="L28" s="206"/>
      <c r="M28" s="71"/>
      <c r="N28" s="71"/>
      <c r="O28" s="71"/>
    </row>
    <row r="29" spans="1:15">
      <c r="A29" s="3"/>
      <c r="B29" s="3"/>
      <c r="C29" s="3"/>
      <c r="D29" s="3"/>
      <c r="E29" s="3"/>
      <c r="F29" s="3"/>
      <c r="G29" s="3"/>
      <c r="H29" s="3"/>
      <c r="I29" s="3"/>
      <c r="J29" s="3"/>
      <c r="K29" s="70"/>
      <c r="L29" s="206"/>
      <c r="M29" s="71"/>
      <c r="N29" s="71"/>
      <c r="O29" s="71"/>
    </row>
    <row r="30" spans="1:15">
      <c r="A30" s="3"/>
      <c r="B30" s="3"/>
      <c r="C30" s="3"/>
      <c r="D30" s="3"/>
      <c r="E30" s="3"/>
      <c r="F30" s="3"/>
      <c r="G30" s="3"/>
      <c r="H30" s="3"/>
      <c r="I30" s="3"/>
      <c r="J30" s="3"/>
      <c r="K30" s="70"/>
      <c r="L30" s="71"/>
      <c r="M30" s="71"/>
      <c r="N30" s="71"/>
      <c r="O30" s="71"/>
    </row>
    <row r="31" spans="1:15">
      <c r="A31" s="3"/>
      <c r="B31" s="3"/>
      <c r="C31" s="3"/>
      <c r="D31" s="3"/>
      <c r="E31" s="3"/>
      <c r="F31" s="3"/>
      <c r="G31" s="3"/>
      <c r="H31" s="3"/>
      <c r="I31" s="3"/>
      <c r="J31" s="3"/>
      <c r="K31" s="70"/>
      <c r="L31" s="71"/>
      <c r="M31" s="71"/>
      <c r="N31" s="71"/>
      <c r="O31" s="71"/>
    </row>
    <row r="32" spans="1:15">
      <c r="A32" s="3"/>
      <c r="B32" s="3"/>
      <c r="C32" s="3"/>
      <c r="D32" s="3"/>
      <c r="E32" s="3"/>
      <c r="F32" s="3"/>
      <c r="G32" s="3"/>
      <c r="H32" s="3"/>
      <c r="I32" s="3"/>
      <c r="J32" s="3"/>
      <c r="K32" s="70"/>
      <c r="L32" s="71"/>
      <c r="M32" s="71"/>
      <c r="N32" s="71"/>
      <c r="O32" s="71"/>
    </row>
    <row r="33" spans="1:15">
      <c r="A33" s="3"/>
      <c r="B33" s="3"/>
      <c r="C33" s="3"/>
      <c r="D33" s="3"/>
      <c r="E33" s="3"/>
      <c r="F33" s="3"/>
      <c r="G33" s="3"/>
      <c r="H33" s="3"/>
      <c r="I33" s="3"/>
      <c r="J33" s="3"/>
      <c r="K33" s="70"/>
      <c r="L33" s="71"/>
      <c r="M33" s="71"/>
      <c r="N33" s="71"/>
      <c r="O33" s="71"/>
    </row>
    <row r="34" spans="1:15">
      <c r="A34" s="3"/>
      <c r="B34" s="3"/>
      <c r="C34" s="3"/>
      <c r="D34" s="3"/>
      <c r="E34" s="3"/>
      <c r="F34" s="3"/>
      <c r="G34" s="3"/>
      <c r="H34" s="3"/>
      <c r="I34" s="3"/>
      <c r="J34" s="3"/>
      <c r="K34" s="70"/>
      <c r="L34" s="71"/>
      <c r="M34" s="71"/>
      <c r="N34" s="71"/>
      <c r="O34" s="71"/>
    </row>
    <row r="35" spans="1:15">
      <c r="A35" s="3"/>
      <c r="B35" s="3"/>
      <c r="C35" s="3"/>
      <c r="D35" s="3"/>
      <c r="E35" s="3"/>
      <c r="F35" s="3"/>
      <c r="G35" s="3"/>
      <c r="H35" s="3"/>
      <c r="I35" s="3"/>
      <c r="J35" s="3"/>
      <c r="K35" s="70"/>
      <c r="L35" s="71"/>
      <c r="M35" s="71"/>
      <c r="N35" s="71"/>
      <c r="O35" s="71"/>
    </row>
    <row r="36" spans="1:15">
      <c r="A36" s="3"/>
      <c r="B36" s="3"/>
      <c r="C36" s="3"/>
      <c r="D36" s="3"/>
      <c r="E36" s="3"/>
      <c r="F36" s="3"/>
      <c r="G36" s="3"/>
      <c r="H36" s="3"/>
      <c r="I36" s="3"/>
      <c r="J36" s="3"/>
      <c r="K36" s="70"/>
      <c r="L36" s="71"/>
      <c r="M36" s="71"/>
      <c r="N36" s="71"/>
      <c r="O36" s="71"/>
    </row>
    <row r="37" spans="1:15">
      <c r="A37" s="3"/>
      <c r="B37" s="3"/>
      <c r="C37" s="3"/>
      <c r="D37" s="3"/>
      <c r="E37" s="3"/>
      <c r="F37" s="3"/>
      <c r="G37" s="3"/>
      <c r="H37" s="3"/>
      <c r="I37" s="3"/>
      <c r="J37" s="3"/>
      <c r="K37" s="70"/>
      <c r="L37" s="71"/>
      <c r="M37" s="71"/>
      <c r="N37" s="71"/>
      <c r="O37" s="71"/>
    </row>
    <row r="38" spans="1:15">
      <c r="A38" s="3"/>
      <c r="B38" s="3"/>
      <c r="C38" s="3"/>
      <c r="D38" s="3"/>
      <c r="E38" s="3"/>
      <c r="F38" s="3"/>
      <c r="G38" s="3"/>
      <c r="H38" s="3"/>
      <c r="I38" s="3"/>
      <c r="J38" s="3"/>
      <c r="K38" s="70"/>
      <c r="L38" s="71"/>
      <c r="M38" s="71"/>
      <c r="N38" s="71"/>
      <c r="O38" s="71"/>
    </row>
    <row r="39" spans="1:15">
      <c r="A39" s="3"/>
      <c r="B39" s="3"/>
      <c r="C39" s="3"/>
      <c r="D39" s="3"/>
      <c r="E39" s="3"/>
      <c r="F39" s="3"/>
      <c r="G39" s="3"/>
      <c r="H39" s="3"/>
      <c r="I39" s="3"/>
      <c r="J39" s="3"/>
      <c r="K39" s="70"/>
      <c r="L39" s="71"/>
      <c r="M39" s="71"/>
      <c r="N39" s="71"/>
      <c r="O39" s="71"/>
    </row>
    <row r="40" spans="1:15">
      <c r="A40" s="3"/>
      <c r="B40" s="3"/>
      <c r="C40" s="3"/>
      <c r="D40" s="3"/>
      <c r="E40" s="3"/>
      <c r="F40" s="3"/>
      <c r="G40" s="3"/>
      <c r="H40" s="3"/>
      <c r="I40" s="3"/>
      <c r="J40" s="3"/>
      <c r="K40" s="70"/>
      <c r="L40" s="71"/>
      <c r="M40" s="71"/>
      <c r="N40" s="71"/>
      <c r="O40" s="71"/>
    </row>
    <row r="41" spans="1:15">
      <c r="A41" s="3"/>
      <c r="B41" s="3"/>
      <c r="C41" s="3"/>
      <c r="D41" s="3"/>
      <c r="E41" s="3"/>
      <c r="F41" s="3"/>
      <c r="G41" s="3"/>
      <c r="H41" s="3"/>
      <c r="I41" s="3"/>
      <c r="J41" s="3"/>
      <c r="K41" s="70"/>
      <c r="L41" s="71"/>
      <c r="M41" s="71"/>
      <c r="N41" s="71"/>
      <c r="O41" s="71"/>
    </row>
    <row r="42" spans="1:15">
      <c r="A42" s="3"/>
      <c r="B42" s="3"/>
      <c r="C42" s="3"/>
      <c r="D42" s="3"/>
      <c r="E42" s="3"/>
      <c r="F42" s="3"/>
      <c r="G42" s="3"/>
      <c r="H42" s="3"/>
      <c r="I42" s="3"/>
      <c r="J42" s="3"/>
    </row>
    <row r="43" spans="1:15">
      <c r="A43" s="3"/>
      <c r="B43" s="3"/>
      <c r="C43" s="3"/>
      <c r="D43" s="3"/>
      <c r="E43" s="3"/>
      <c r="F43" s="3"/>
      <c r="G43" s="3"/>
      <c r="H43" s="3"/>
      <c r="I43" s="3"/>
      <c r="J43" s="3"/>
    </row>
    <row r="44" spans="1:15">
      <c r="A44" s="3"/>
      <c r="B44" s="3"/>
      <c r="C44" s="3"/>
      <c r="D44" s="3"/>
      <c r="E44" s="3"/>
      <c r="F44" s="3"/>
      <c r="G44" s="3"/>
      <c r="H44" s="3"/>
      <c r="I44" s="3"/>
      <c r="J44" s="3"/>
    </row>
    <row r="45" spans="1:15">
      <c r="A45" s="3"/>
      <c r="B45" s="3"/>
      <c r="C45" s="3"/>
      <c r="D45" s="3"/>
      <c r="E45" s="3"/>
      <c r="F45" s="3"/>
      <c r="G45" s="3"/>
      <c r="H45" s="3"/>
      <c r="I45" s="3"/>
      <c r="J45" s="3"/>
    </row>
    <row r="46" spans="1:15">
      <c r="A46" s="3"/>
      <c r="J46" s="3"/>
    </row>
    <row r="47" spans="1:15">
      <c r="A47" s="3"/>
      <c r="J47" s="3"/>
    </row>
    <row r="48" spans="1:15">
      <c r="A48" s="3"/>
      <c r="J48" s="3"/>
    </row>
    <row r="49" spans="1:10">
      <c r="A49" s="3"/>
      <c r="J49" s="3"/>
    </row>
    <row r="50" spans="1:10">
      <c r="A50" s="3"/>
      <c r="J50" s="3"/>
    </row>
    <row r="51" spans="1:10">
      <c r="A51" s="3"/>
      <c r="J51" s="3"/>
    </row>
    <row r="52" spans="1:10">
      <c r="A52" s="3"/>
      <c r="J52" s="3"/>
    </row>
    <row r="53" spans="1:10">
      <c r="A53" s="3"/>
      <c r="J53" s="3"/>
    </row>
    <row r="54" spans="1:10">
      <c r="J54" s="3"/>
    </row>
  </sheetData>
  <mergeCells count="10">
    <mergeCell ref="F1:H1"/>
    <mergeCell ref="B14:E14"/>
    <mergeCell ref="B15:E15"/>
    <mergeCell ref="L15:L29"/>
    <mergeCell ref="B8:E8"/>
    <mergeCell ref="B9:E9"/>
    <mergeCell ref="B10:E10"/>
    <mergeCell ref="B11:E11"/>
    <mergeCell ref="B12:E12"/>
    <mergeCell ref="B13:E1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C348C-0367-49D5-AA2E-C1A446AB7A12}">
  <dimension ref="A1:I30"/>
  <sheetViews>
    <sheetView workbookViewId="0">
      <selection activeCell="B3" sqref="B3:G3"/>
    </sheetView>
  </sheetViews>
  <sheetFormatPr defaultRowHeight="15"/>
  <cols>
    <col min="1" max="1" width="3.85546875" customWidth="1"/>
    <col min="2" max="2" width="41.28515625" customWidth="1"/>
    <col min="3" max="3" width="15.42578125" customWidth="1"/>
    <col min="4" max="4" width="14.5703125" customWidth="1"/>
    <col min="5" max="7" width="44.42578125" customWidth="1"/>
  </cols>
  <sheetData>
    <row r="1" spans="1:9" s="97" customFormat="1" ht="27.75" customHeight="1">
      <c r="A1" s="96"/>
      <c r="B1" s="209" t="str">
        <f>'Training Plan-Template - Base'!D2</f>
        <v>Rail and Rail Systems Senior Engineer Integrated Degree Apprenticeship  
(Signalling and Telecoms Engineering)</v>
      </c>
      <c r="C1" s="209"/>
      <c r="D1" s="209"/>
      <c r="E1" s="209"/>
      <c r="F1" s="209"/>
      <c r="G1" s="209"/>
      <c r="H1" s="96"/>
      <c r="I1" s="96"/>
    </row>
    <row r="2" spans="1:9" s="97" customFormat="1" ht="27.75" customHeight="1">
      <c r="A2" s="96"/>
      <c r="B2" s="209" t="str">
        <f>'Training Plan-Template - Base'!I6</f>
        <v>BEng (Hons) railway engineering Engineering Apprenticeship</v>
      </c>
      <c r="C2" s="209"/>
      <c r="D2" s="209"/>
      <c r="E2" s="209"/>
      <c r="F2" s="209"/>
      <c r="G2" s="209"/>
      <c r="H2" s="96"/>
      <c r="I2" s="96"/>
    </row>
    <row r="3" spans="1:9" s="79" customFormat="1" ht="127.5" customHeight="1">
      <c r="A3" s="78"/>
      <c r="B3" s="208" t="str">
        <f>'Training Plan-Template - Base'!T6</f>
        <v>The course will deliver against the Rail and Rail Systems Senior Engineer standard. The apprenticeship includes a combination of work-based learning modules and specialist education, which leads to a BEng (Honours) Rail Engineering.  Individuals are able to choose from the following pathways
• Track Engineering;   • Civil Engineering;   • Electrical and Mechanical Engineering;   • Signaling and Telecoms Engineering
The apprenticeship is usually delivered over five years. Apprentices attend the University on a block-study basis throughout the year. The programme adopts a blended learning approach with modules delivered through a combination of lectures, class-based seminars, practical workshops and discussions, and tutor-led study.  The end-point assessment is the final stage of the apprenticeship and checks if the employee meets the apprenticeship standard and is ready to join the profession with full occupational competence.</v>
      </c>
      <c r="C3" s="208"/>
      <c r="D3" s="208"/>
      <c r="E3" s="208"/>
      <c r="F3" s="208"/>
      <c r="G3" s="208"/>
      <c r="H3" s="78"/>
      <c r="I3" s="78"/>
    </row>
    <row r="4" spans="1:9" s="79" customFormat="1" ht="59.25" customHeight="1">
      <c r="A4" s="78"/>
      <c r="B4" s="207" t="s">
        <v>124</v>
      </c>
      <c r="C4" s="207"/>
      <c r="D4" s="207"/>
      <c r="E4" s="207"/>
      <c r="F4" s="207"/>
      <c r="G4" s="207"/>
      <c r="H4" s="78"/>
      <c r="I4" s="78"/>
    </row>
    <row r="5" spans="1:9" ht="76.5" customHeight="1">
      <c r="A5" s="3"/>
      <c r="B5" s="3"/>
      <c r="C5" s="80" t="s">
        <v>125</v>
      </c>
      <c r="D5" s="81" t="s">
        <v>126</v>
      </c>
      <c r="E5" s="81" t="s">
        <v>127</v>
      </c>
      <c r="F5" s="81" t="s">
        <v>128</v>
      </c>
      <c r="G5" s="82" t="s">
        <v>129</v>
      </c>
      <c r="H5" s="3"/>
      <c r="I5" s="3"/>
    </row>
    <row r="6" spans="1:9" ht="75.75" customHeight="1">
      <c r="A6" s="3"/>
      <c r="B6" s="83" t="str">
        <f>'Training Plan-Template - Base'!C16</f>
        <v>Module 1:  Rail Engineering Mathematics-For Apprentice</v>
      </c>
      <c r="C6" s="84">
        <f>'Training Plan-Template - Base'!E16</f>
        <v>1</v>
      </c>
      <c r="D6" s="84">
        <f>'Training Plan-Template - Base'!F16</f>
        <v>6</v>
      </c>
      <c r="E6" s="85" t="str">
        <f>'Training Plan-Template - Base'!U16</f>
        <v xml:space="preserve">Allow time for maths diagnostic test near start of module. </v>
      </c>
      <c r="F6" s="85" t="str">
        <f>'Training Plan-Template - Base'!V16</f>
        <v xml:space="preserve">This module is a key foundational aspect of an engineering degree. Ensure the learner has enough time to do all the tutorials. If this is an area of weakness, allow extra time where possible. </v>
      </c>
      <c r="G6" s="86" t="str">
        <f>'Training Plan-Template - Base'!W16</f>
        <v>Provide a challenge and work-time for learner to create a tool using Excel or Matlab incorporating some mathematics and/or statistics that could be used in the business.</v>
      </c>
      <c r="H6" s="3"/>
      <c r="I6" s="3"/>
    </row>
    <row r="7" spans="1:9" ht="106.5" customHeight="1">
      <c r="A7" s="3"/>
      <c r="B7" s="87" t="str">
        <f>'Training Plan-Template - Base'!C17</f>
        <v>Module 2: Legislative and Business Studies -For Apprentice</v>
      </c>
      <c r="C7" s="88">
        <f>'Training Plan-Template - Base'!E17</f>
        <v>1</v>
      </c>
      <c r="D7" s="88">
        <f>'Training Plan-Template - Base'!F17</f>
        <v>6</v>
      </c>
      <c r="E7" s="89" t="str">
        <f>'Training Plan-Template - Base'!U17</f>
        <v>Use the Starting Point Exercise to understand how the Apprentice stands in relation to the Knowledge, Skills and Behaviours (KSBs)  for this module and discuss their aspirations for achievement in this module. Connect  with key stakeholders in your organisation</v>
      </c>
      <c r="F7" s="89" t="str">
        <f>'Training Plan-Template - Base'!V17</f>
        <v>Help the Apprentice to complete a Skill Scan Review in the first three weeks of the Apprenticeship.</v>
      </c>
      <c r="G7" s="90" t="str">
        <f>'Training Plan-Template - Base'!W17</f>
        <v>Confirm opportunities for WBL experiences to support the Apprentice's action plan during the Apprenticeship Progress Review. Utilising the Module STARE template</v>
      </c>
      <c r="H7" s="3"/>
      <c r="I7" s="3"/>
    </row>
    <row r="8" spans="1:9" ht="75.75" customHeight="1">
      <c r="A8" s="3"/>
      <c r="B8" s="87" t="str">
        <f>'Training Plan-Template - Base'!C18</f>
        <v>Module 3: Rail Engineering Principles-For Apprentice</v>
      </c>
      <c r="C8" s="88">
        <f>'Training Plan-Template - Base'!E18</f>
        <v>6</v>
      </c>
      <c r="D8" s="88">
        <f>'Training Plan-Template - Base'!F18</f>
        <v>10</v>
      </c>
      <c r="E8" s="89" t="str">
        <f>'Training Plan-Template - Base'!U18</f>
        <v xml:space="preserve">Provide the learners with background  information about Railway engineering in general and the various aspects of engineering aspects related to the industry </v>
      </c>
      <c r="F8" s="89" t="str">
        <f>'Training Plan-Template - Base'!V18</f>
        <v xml:space="preserve">Expose the engineering principles that is relevant to the railway industry </v>
      </c>
      <c r="G8" s="90" t="str">
        <f>'Training Plan-Template - Base'!W18</f>
        <v>Provide the opportunities for the learners to relate various aspect of the railway industry to principle science and physics .</v>
      </c>
      <c r="H8" s="3"/>
      <c r="I8" s="3"/>
    </row>
    <row r="9" spans="1:9" ht="111.75" customHeight="1">
      <c r="A9" s="3"/>
      <c r="B9" s="87" t="str">
        <f>'Training Plan-Template - Base'!C19</f>
        <v>Module 4: Rail Industrial Project-For Apprentice</v>
      </c>
      <c r="C9" s="88">
        <f>'Training Plan-Template - Base'!E19</f>
        <v>10</v>
      </c>
      <c r="D9" s="88">
        <f>'Training Plan-Template - Base'!F19</f>
        <v>14</v>
      </c>
      <c r="E9" s="89" t="str">
        <f>'Training Plan-Template - Base'!U19</f>
        <v xml:space="preserve">Ensure the learners has safe access to Railway infrastructure </v>
      </c>
      <c r="F9" s="89" t="str">
        <f>'Training Plan-Template - Base'!V19</f>
        <v xml:space="preserve">The main course work is based on the observation of the technical aspect of railway industry , it is expected that the employer facilitate access to live railway infrastructure after the proper H&amp;S training that is essential for safe access to the assets </v>
      </c>
      <c r="G9" s="90" t="str">
        <f>'Training Plan-Template - Base'!W19</f>
        <v>provide the opportunity for the learner express his acquired knowledge related to railway engineering by short presentation or a basic technical task that require general technical knowledge .</v>
      </c>
      <c r="H9" s="3"/>
      <c r="I9" s="3"/>
    </row>
    <row r="10" spans="1:9" ht="93" customHeight="1">
      <c r="A10" s="3"/>
      <c r="B10" s="87" t="str">
        <f>'Training Plan-Template - Base'!C20</f>
        <v>Module 5: Rail Specific Engineering-For Apprentice</v>
      </c>
      <c r="C10" s="88">
        <f>'Training Plan-Template - Base'!E20</f>
        <v>14</v>
      </c>
      <c r="D10" s="88">
        <f>'Training Plan-Template - Base'!F20</f>
        <v>18</v>
      </c>
      <c r="E10" s="89" t="str">
        <f>'Training Plan-Template - Base'!U20</f>
        <v>Review the module guide noting method of assessment and timings. Plan where the learners can shadow an experience coach to expose the four major pathway for rail specific technologies .</v>
      </c>
      <c r="F10" s="89" t="str">
        <f>'Training Plan-Template - Base'!V20</f>
        <v xml:space="preserve">Where possible ensure the learner gains experience in the Varity of the  engineering disciplines topics covered. There are 9 various engineering topics that is relevant to railway industry </v>
      </c>
      <c r="G10" s="90" t="str">
        <f>'Training Plan-Template - Base'!W20</f>
        <v xml:space="preserve">A reflection of the theory learned on the applied science utilised within the company is highly recommended   </v>
      </c>
      <c r="H10" s="3"/>
      <c r="I10" s="3"/>
    </row>
    <row r="11" spans="1:9" ht="113.25" customHeight="1">
      <c r="A11" s="3"/>
      <c r="B11" s="87" t="str">
        <f>'Training Plan-Template - Base'!C21</f>
        <v>Module 6: Rail Specific Engineering-Practice For Apprentice</v>
      </c>
      <c r="C11" s="88">
        <f>'Training Plan-Template - Base'!E21</f>
        <v>14</v>
      </c>
      <c r="D11" s="88">
        <f>'Training Plan-Template - Base'!F21</f>
        <v>18</v>
      </c>
      <c r="E11" s="89" t="str">
        <f>'Training Plan-Template - Base'!U21</f>
        <v>facilitate safe access to the railway infrastructure which is essential to progress this module</v>
      </c>
      <c r="F11" s="89" t="str">
        <f>'Training Plan-Template - Base'!V21</f>
        <v xml:space="preserve">Support the learner to gain the required specific knowledge that is relevant and essential to progress in this module.  This could includes specific techniques, specific training on using certain machines , the training on applying the relevant railway standard related to the tasks to be investigated. </v>
      </c>
      <c r="G11" s="90" t="str">
        <f>'Training Plan-Template - Base'!W21</f>
        <v>As this module cover almost all the  general technical aspects of railway engineering , the employer is encouraged to allow the learners to reflect the acquired knowledge on the workplace and to identify any gaps that might not address.</v>
      </c>
      <c r="H11" s="3"/>
      <c r="I11" s="3"/>
    </row>
    <row r="12" spans="1:9">
      <c r="A12" s="3"/>
      <c r="B12" s="91"/>
      <c r="C12" s="92"/>
      <c r="D12" s="92"/>
      <c r="E12" s="93"/>
      <c r="F12" s="93"/>
      <c r="G12" s="94"/>
      <c r="H12" s="3"/>
      <c r="I12" s="3"/>
    </row>
    <row r="13" spans="1:9" ht="47.25" customHeight="1">
      <c r="A13" s="3"/>
      <c r="B13" s="87" t="str">
        <f>'Training Plan-Template - Base'!C23</f>
        <v>Project and Quality Management for Apprentices</v>
      </c>
      <c r="C13" s="84">
        <f>'Training Plan-Template - Base'!E23</f>
        <v>18</v>
      </c>
      <c r="D13" s="84">
        <f>'Training Plan-Template - Base'!F23</f>
        <v>23</v>
      </c>
      <c r="E13" s="85">
        <f>'Training Plan-Template - Base'!U23</f>
        <v>0</v>
      </c>
      <c r="F13" s="85">
        <f>'Training Plan-Template - Base'!V23</f>
        <v>0</v>
      </c>
      <c r="G13" s="86">
        <f>'Training Plan-Template - Base'!W23</f>
        <v>0</v>
      </c>
      <c r="H13" s="3"/>
      <c r="I13" s="3"/>
    </row>
    <row r="14" spans="1:9" ht="49.5" customHeight="1">
      <c r="A14" s="3"/>
      <c r="B14" s="87" t="str">
        <f>'Training Plan-Template - Base'!C24</f>
        <v>Electronic, Electrical and Processor Engineering for Apprentices</v>
      </c>
      <c r="C14" s="88">
        <f>'Training Plan-Template - Base'!E24</f>
        <v>18</v>
      </c>
      <c r="D14" s="88">
        <f>'Training Plan-Template - Base'!F24</f>
        <v>22</v>
      </c>
      <c r="E14" s="89">
        <f>'Training Plan-Template - Base'!U24</f>
        <v>0</v>
      </c>
      <c r="F14" s="89">
        <f>'Training Plan-Template - Base'!V24</f>
        <v>0</v>
      </c>
      <c r="G14" s="90">
        <f>'Training Plan-Template - Base'!W24</f>
        <v>0</v>
      </c>
      <c r="H14" s="3"/>
      <c r="I14" s="3"/>
    </row>
    <row r="15" spans="1:9" ht="49.5" customHeight="1">
      <c r="A15" s="3"/>
      <c r="B15" s="87" t="str">
        <f>'Training Plan-Template - Base'!C25</f>
        <v>Signal and Telecommunications Principles for Apprentices</v>
      </c>
      <c r="C15" s="88">
        <f>'Training Plan-Template - Base'!E25</f>
        <v>22</v>
      </c>
      <c r="D15" s="88">
        <f>'Training Plan-Template - Base'!F25</f>
        <v>26</v>
      </c>
      <c r="E15" s="89">
        <f>'Training Plan-Template - Base'!U25</f>
        <v>0</v>
      </c>
      <c r="F15" s="89">
        <f>'Training Plan-Template - Base'!V25</f>
        <v>0</v>
      </c>
      <c r="G15" s="90">
        <f>'Training Plan-Template - Base'!W25</f>
        <v>0</v>
      </c>
      <c r="H15" s="3"/>
      <c r="I15" s="3"/>
    </row>
    <row r="16" spans="1:9" ht="49.5" customHeight="1">
      <c r="A16" s="3"/>
      <c r="B16" s="87" t="str">
        <f>'Training Plan-Template - Base'!C26</f>
        <v>Signal Engineering for Apprentices</v>
      </c>
      <c r="C16" s="88">
        <f>'Training Plan-Template - Base'!E26</f>
        <v>26</v>
      </c>
      <c r="D16" s="88">
        <f>'Training Plan-Template - Base'!F26</f>
        <v>34</v>
      </c>
      <c r="E16" s="89">
        <f>'Training Plan-Template - Base'!U26</f>
        <v>0</v>
      </c>
      <c r="F16" s="89">
        <f>'Training Plan-Template - Base'!V26</f>
        <v>0</v>
      </c>
      <c r="G16" s="90">
        <f>'Training Plan-Template - Base'!W26</f>
        <v>0</v>
      </c>
      <c r="H16" s="3"/>
      <c r="I16" s="3"/>
    </row>
    <row r="17" spans="1:9" ht="49.5" customHeight="1">
      <c r="A17" s="3"/>
      <c r="B17" s="87" t="str">
        <f>'Training Plan-Template - Base'!C27</f>
        <v>Signal Engineering Practice for Apprentices</v>
      </c>
      <c r="C17" s="88">
        <f>'Training Plan-Template - Base'!E27</f>
        <v>22</v>
      </c>
      <c r="D17" s="88">
        <f>'Training Plan-Template - Base'!F27</f>
        <v>26</v>
      </c>
      <c r="E17" s="89">
        <f>'Training Plan-Template - Base'!U27</f>
        <v>0</v>
      </c>
      <c r="F17" s="89">
        <f>'Training Plan-Template - Base'!V27</f>
        <v>0</v>
      </c>
      <c r="G17" s="90">
        <f>'Training Plan-Template - Base'!W27</f>
        <v>0</v>
      </c>
      <c r="H17" s="3"/>
      <c r="I17" s="3"/>
    </row>
    <row r="18" spans="1:9" ht="49.5" customHeight="1">
      <c r="A18" s="3"/>
      <c r="B18" s="87" t="str">
        <f>'Training Plan-Template - Base'!C28</f>
        <v>Signal and Telecommunication
Principles Practice-For Apprentice</v>
      </c>
      <c r="C18" s="88">
        <f>'Training Plan-Template - Base'!E28</f>
        <v>26</v>
      </c>
      <c r="D18" s="88">
        <f>'Training Plan-Template - Base'!F28</f>
        <v>34</v>
      </c>
      <c r="E18" s="89">
        <f>'Training Plan-Template - Base'!U28</f>
        <v>0</v>
      </c>
      <c r="F18" s="89">
        <f>'Training Plan-Template - Base'!V28</f>
        <v>0</v>
      </c>
      <c r="G18" s="90">
        <f>'Training Plan-Template - Base'!W28</f>
        <v>0</v>
      </c>
      <c r="H18" s="3"/>
      <c r="I18" s="3"/>
    </row>
    <row r="19" spans="1:9">
      <c r="A19" s="3"/>
      <c r="B19" s="91"/>
      <c r="C19" s="92"/>
      <c r="D19" s="92"/>
      <c r="E19" s="93"/>
      <c r="F19" s="93"/>
      <c r="G19" s="94"/>
      <c r="H19" s="3"/>
      <c r="I19" s="3"/>
    </row>
    <row r="20" spans="1:9" ht="49.5" customHeight="1">
      <c r="A20" s="3"/>
      <c r="B20" s="87" t="str">
        <f>'Training Plan-Template - Base'!C30</f>
        <v>Applied Engineering Mathematics-For Apprentice</v>
      </c>
      <c r="C20" s="84">
        <f>'Training Plan-Template - Base'!E30</f>
        <v>34</v>
      </c>
      <c r="D20" s="84">
        <f>'Training Plan-Template - Base'!F30</f>
        <v>38</v>
      </c>
      <c r="E20" s="85">
        <f>'Training Plan-Template - Base'!U30</f>
        <v>0</v>
      </c>
      <c r="F20" s="85">
        <f>'Training Plan-Template - Base'!V30</f>
        <v>0</v>
      </c>
      <c r="G20" s="86">
        <f>'Training Plan-Template - Base'!W30</f>
        <v>0</v>
      </c>
      <c r="H20" s="3"/>
      <c r="I20" s="3"/>
    </row>
    <row r="21" spans="1:9" ht="49.5" customHeight="1">
      <c r="A21" s="3"/>
      <c r="B21" s="87" t="str">
        <f>'Training Plan-Template - Base'!C31</f>
        <v>Rail Engineering Management-For Apprentice</v>
      </c>
      <c r="C21" s="88">
        <f>'Training Plan-Template - Base'!E31</f>
        <v>34</v>
      </c>
      <c r="D21" s="88">
        <f>'Training Plan-Template - Base'!F31</f>
        <v>38</v>
      </c>
      <c r="E21" s="89">
        <f>'Training Plan-Template - Base'!U31</f>
        <v>0</v>
      </c>
      <c r="F21" s="89">
        <f>'Training Plan-Template - Base'!V31</f>
        <v>0</v>
      </c>
      <c r="G21" s="90">
        <f>'Training Plan-Template - Base'!W31</f>
        <v>0</v>
      </c>
      <c r="H21" s="3"/>
      <c r="I21" s="3"/>
    </row>
    <row r="22" spans="1:9" ht="49.5" customHeight="1">
      <c r="A22" s="3"/>
      <c r="B22" s="87" t="str">
        <f>'Training Plan-Template - Base'!C32</f>
        <v>Rail Engineering project-For Apprentice</v>
      </c>
      <c r="C22" s="88">
        <f>'Training Plan-Template - Base'!E32</f>
        <v>42</v>
      </c>
      <c r="D22" s="88">
        <f>'Training Plan-Template - Base'!F32</f>
        <v>48</v>
      </c>
      <c r="E22" s="89">
        <f>'Training Plan-Template - Base'!U32</f>
        <v>0</v>
      </c>
      <c r="F22" s="89">
        <f>'Training Plan-Template - Base'!V32</f>
        <v>0</v>
      </c>
      <c r="G22" s="90">
        <f>'Training Plan-Template - Base'!W32</f>
        <v>0</v>
      </c>
      <c r="H22" s="3"/>
      <c r="I22" s="3"/>
    </row>
    <row r="23" spans="1:9" ht="49.5" customHeight="1">
      <c r="A23" s="3"/>
      <c r="B23" s="87" t="str">
        <f>'Training Plan-Template - Base'!C33</f>
        <v>Railway Communications-For Apprentice</v>
      </c>
      <c r="C23" s="88">
        <f>'Training Plan-Template - Base'!E33</f>
        <v>34</v>
      </c>
      <c r="D23" s="88">
        <f>'Training Plan-Template - Base'!F33</f>
        <v>38</v>
      </c>
      <c r="E23" s="89">
        <f>'Training Plan-Template - Base'!U33</f>
        <v>0</v>
      </c>
      <c r="F23" s="89">
        <f>'Training Plan-Template - Base'!V33</f>
        <v>0</v>
      </c>
      <c r="G23" s="90">
        <f>'Training Plan-Template - Base'!W33</f>
        <v>0</v>
      </c>
      <c r="H23" s="3"/>
      <c r="I23" s="3"/>
    </row>
    <row r="24" spans="1:9" ht="49.5" customHeight="1">
      <c r="A24" s="3"/>
      <c r="B24" s="87" t="str">
        <f>'Training Plan-Template - Base'!C34</f>
        <v>Signaling design-For Apprentice</v>
      </c>
      <c r="C24" s="88">
        <f>'Training Plan-Template - Base'!E34</f>
        <v>38</v>
      </c>
      <c r="D24" s="88">
        <f>'Training Plan-Template - Base'!F34</f>
        <v>42</v>
      </c>
      <c r="E24" s="89">
        <f>'Training Plan-Template - Base'!U34</f>
        <v>0</v>
      </c>
      <c r="F24" s="89">
        <f>'Training Plan-Template - Base'!V34</f>
        <v>0</v>
      </c>
      <c r="G24" s="90">
        <f>'Training Plan-Template - Base'!W34</f>
        <v>0</v>
      </c>
      <c r="H24" s="3"/>
      <c r="I24" s="3"/>
    </row>
    <row r="25" spans="1:9" ht="49.5" customHeight="1">
      <c r="A25" s="3"/>
      <c r="B25" s="95" t="str">
        <f>'Training Plan-Template - Base'!C35</f>
        <v>EPA GATEWAY FOR RAILWAY ENGINEERING</v>
      </c>
      <c r="C25" s="88">
        <f>'Training Plan-Template - Base'!E35</f>
        <v>42</v>
      </c>
      <c r="D25" s="88">
        <f>'Training Plan-Template - Base'!F35</f>
        <v>48</v>
      </c>
      <c r="E25" s="89">
        <f>'Training Plan-Template - Base'!U35</f>
        <v>0</v>
      </c>
      <c r="F25" s="89">
        <f>'Training Plan-Template - Base'!V35</f>
        <v>0</v>
      </c>
      <c r="G25" s="90">
        <f>'Training Plan-Template - Base'!W35</f>
        <v>0</v>
      </c>
      <c r="H25" s="3"/>
      <c r="I25" s="3"/>
    </row>
    <row r="26" spans="1:9">
      <c r="A26" s="3"/>
      <c r="B26" s="91"/>
      <c r="C26" s="92"/>
      <c r="D26" s="92"/>
      <c r="E26" s="93"/>
      <c r="F26" s="93"/>
      <c r="G26" s="94"/>
      <c r="H26" s="3"/>
      <c r="I26" s="3"/>
    </row>
    <row r="27" spans="1:9" ht="15" customHeight="1">
      <c r="A27" s="3"/>
      <c r="B27" s="3"/>
      <c r="C27" s="3"/>
      <c r="D27" s="3"/>
      <c r="E27" s="3"/>
      <c r="F27" s="3"/>
      <c r="G27" s="3"/>
      <c r="H27" s="3"/>
      <c r="I27" s="3"/>
    </row>
    <row r="28" spans="1:9">
      <c r="A28" s="3"/>
      <c r="B28" s="3"/>
      <c r="C28" s="3"/>
      <c r="D28" s="3"/>
      <c r="E28" s="3"/>
      <c r="F28" s="3"/>
      <c r="G28" s="3"/>
      <c r="H28" s="3"/>
      <c r="I28" s="3"/>
    </row>
    <row r="29" spans="1:9">
      <c r="A29" s="3"/>
      <c r="B29" s="3"/>
      <c r="C29" s="3"/>
      <c r="D29" s="3"/>
      <c r="E29" s="3"/>
      <c r="F29" s="3"/>
      <c r="G29" s="3"/>
      <c r="H29" s="3"/>
      <c r="I29" s="3"/>
    </row>
    <row r="30" spans="1:9">
      <c r="A30" s="3"/>
      <c r="B30" s="3"/>
      <c r="C30" s="3"/>
      <c r="D30" s="3"/>
      <c r="E30" s="3"/>
      <c r="F30" s="3"/>
      <c r="G30" s="3"/>
      <c r="H30" s="3"/>
      <c r="I30" s="3"/>
    </row>
  </sheetData>
  <mergeCells count="4">
    <mergeCell ref="B4:G4"/>
    <mergeCell ref="B3:G3"/>
    <mergeCell ref="B2:G2"/>
    <mergeCell ref="B1:G1"/>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D25D219-A6D6-46FF-800D-C40BF0D20D62}"/>
</file>

<file path=customXml/itemProps2.xml><?xml version="1.0" encoding="utf-8"?>
<ds:datastoreItem xmlns:ds="http://schemas.openxmlformats.org/officeDocument/2006/customXml" ds:itemID="{CE57D250-DBF2-426A-BA8A-635F62FBCE2C}"/>
</file>

<file path=customXml/itemProps3.xml><?xml version="1.0" encoding="utf-8"?>
<ds:datastoreItem xmlns:ds="http://schemas.openxmlformats.org/officeDocument/2006/customXml" ds:itemID="{2A1B30E5-7CEC-4767-B06F-C0D67D5CAA34}"/>
</file>

<file path=docProps/app.xml><?xml version="1.0" encoding="utf-8"?>
<Properties xmlns="http://schemas.openxmlformats.org/officeDocument/2006/extended-properties" xmlns:vt="http://schemas.openxmlformats.org/officeDocument/2006/docPropsVTypes">
  <Application>Microsoft Excel Online</Application>
  <Manager/>
  <Company>Hewlett-Packard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Al-naemi, Faris</cp:lastModifiedBy>
  <cp:revision/>
  <dcterms:created xsi:type="dcterms:W3CDTF">2016-10-28T08:33:31Z</dcterms:created>
  <dcterms:modified xsi:type="dcterms:W3CDTF">2022-09-14T08:10:25Z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