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12"/>
  <workbookPr/>
  <mc:AlternateContent xmlns:mc="http://schemas.openxmlformats.org/markup-compatibility/2006">
    <mc:Choice Requires="x15">
      <x15ac:absPath xmlns:x15ac="http://schemas.microsoft.com/office/spreadsheetml/2010/11/ac" url="https://sheffieldhallam.sharepoint.com/teams/T000089/Shared Documents/WBL Teaching, Delivery and Assessment/Training Plans - Final from Phase 1/"/>
    </mc:Choice>
  </mc:AlternateContent>
  <xr:revisionPtr revIDLastSave="283" documentId="8_{C3929821-DDBD-43AE-B7AF-2076A60E514C}" xr6:coauthVersionLast="47" xr6:coauthVersionMax="47" xr10:uidLastSave="{3D6CF05A-279E-4069-AB1B-8C8C5BF82C19}"/>
  <bookViews>
    <workbookView xWindow="-110" yWindow="-110" windowWidth="38620" windowHeight="21100" xr2:uid="{00000000-000D-0000-FFFF-FFFF00000000}"/>
  </bookViews>
  <sheets>
    <sheet name="Training Plan-Template - Base" sheetId="14" r:id="rId1"/>
    <sheet name="Plan on a page and Pie chart" sheetId="10" r:id="rId2"/>
    <sheet name="Plan on a page" sheetId="15" r:id="rId3"/>
  </sheets>
  <definedNames>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4" l="1"/>
  <c r="B22" i="15"/>
  <c r="C22" i="15"/>
  <c r="D22" i="15"/>
  <c r="E22" i="15"/>
  <c r="F22" i="15"/>
  <c r="G22" i="15"/>
  <c r="B23" i="15"/>
  <c r="C23" i="15"/>
  <c r="D23" i="15"/>
  <c r="E23" i="15"/>
  <c r="F23" i="15"/>
  <c r="G23" i="15"/>
  <c r="B24" i="15"/>
  <c r="C24" i="15"/>
  <c r="D24" i="15"/>
  <c r="E24" i="15"/>
  <c r="F24" i="15"/>
  <c r="G24" i="15"/>
  <c r="B25" i="15"/>
  <c r="C25" i="15"/>
  <c r="D25" i="15"/>
  <c r="E25" i="15"/>
  <c r="F25" i="15"/>
  <c r="G25" i="15"/>
  <c r="B21" i="15"/>
  <c r="C21" i="15"/>
  <c r="D21" i="15"/>
  <c r="E21" i="15"/>
  <c r="F21" i="15"/>
  <c r="G21" i="15"/>
  <c r="B20" i="15"/>
  <c r="E17" i="15"/>
  <c r="G20" i="15"/>
  <c r="F20" i="15"/>
  <c r="E20" i="15"/>
  <c r="D20" i="15"/>
  <c r="C20" i="15"/>
  <c r="B14" i="15"/>
  <c r="C14" i="15"/>
  <c r="D14" i="15"/>
  <c r="E14" i="15"/>
  <c r="F14" i="15"/>
  <c r="G14" i="15"/>
  <c r="B15" i="15"/>
  <c r="C15" i="15"/>
  <c r="D15" i="15"/>
  <c r="E15" i="15"/>
  <c r="F15" i="15"/>
  <c r="G15" i="15"/>
  <c r="B16" i="15"/>
  <c r="C16" i="15"/>
  <c r="D16" i="15"/>
  <c r="E16" i="15"/>
  <c r="F16" i="15"/>
  <c r="G16" i="15"/>
  <c r="B17" i="15"/>
  <c r="C17" i="15"/>
  <c r="D17" i="15"/>
  <c r="F17" i="15"/>
  <c r="G17" i="15"/>
  <c r="B18" i="15"/>
  <c r="C18" i="15"/>
  <c r="D18" i="15"/>
  <c r="E18" i="15"/>
  <c r="F18" i="15"/>
  <c r="G18" i="15"/>
  <c r="C13" i="15"/>
  <c r="G13" i="15"/>
  <c r="F13" i="15"/>
  <c r="E13" i="15"/>
  <c r="D13" i="15"/>
  <c r="B13" i="15"/>
  <c r="B8" i="15"/>
  <c r="C8" i="15"/>
  <c r="D8" i="15"/>
  <c r="E8" i="15"/>
  <c r="F8" i="15"/>
  <c r="G8" i="15"/>
  <c r="B9" i="15"/>
  <c r="C9" i="15"/>
  <c r="D9" i="15"/>
  <c r="E9" i="15"/>
  <c r="F9" i="15"/>
  <c r="G9" i="15"/>
  <c r="B10" i="15"/>
  <c r="C10" i="15"/>
  <c r="D10" i="15"/>
  <c r="E10" i="15"/>
  <c r="F10" i="15"/>
  <c r="G10" i="15"/>
  <c r="B11" i="15"/>
  <c r="C11" i="15"/>
  <c r="D11" i="15"/>
  <c r="E11" i="15"/>
  <c r="F11" i="15"/>
  <c r="G11" i="15"/>
  <c r="B7" i="15"/>
  <c r="C7" i="15"/>
  <c r="D7" i="15"/>
  <c r="E7" i="15"/>
  <c r="F7" i="15"/>
  <c r="G7" i="15"/>
  <c r="G6" i="15"/>
  <c r="F6" i="15"/>
  <c r="E6" i="15"/>
  <c r="D6" i="15"/>
  <c r="C6" i="15"/>
  <c r="B6" i="15"/>
  <c r="B2" i="15"/>
  <c r="B1" i="15"/>
  <c r="B3" i="15"/>
  <c r="F2" i="10"/>
  <c r="F1" i="10"/>
  <c r="I11" i="10"/>
  <c r="I9" i="10"/>
  <c r="I8" i="10"/>
  <c r="F13" i="10"/>
  <c r="F12" i="10"/>
  <c r="F11" i="10"/>
  <c r="F10" i="10"/>
  <c r="F9" i="10"/>
  <c r="F8" i="10"/>
  <c r="F5" i="10"/>
  <c r="L12" i="10"/>
  <c r="L11" i="10"/>
  <c r="M10" i="10"/>
  <c r="L10" i="10"/>
  <c r="L9" i="10"/>
  <c r="M9" i="10"/>
  <c r="L8" i="10"/>
  <c r="M8" i="10"/>
  <c r="M7" i="10"/>
  <c r="L7" i="10"/>
  <c r="M6" i="10"/>
  <c r="L6" i="10"/>
  <c r="M5" i="10"/>
  <c r="L5" i="10"/>
  <c r="M4" i="10"/>
  <c r="L4" i="10"/>
  <c r="M3" i="10"/>
  <c r="L3" i="10"/>
  <c r="M2" i="10"/>
  <c r="L2" i="10"/>
  <c r="J36" i="14"/>
  <c r="K36" i="14"/>
  <c r="L36" i="14"/>
  <c r="M36" i="14"/>
  <c r="N36" i="14"/>
  <c r="O36" i="14"/>
  <c r="P36" i="14"/>
  <c r="Q36" i="14"/>
  <c r="R36" i="14"/>
  <c r="I35" i="14" l="1"/>
  <c r="I34" i="14"/>
  <c r="I33" i="14"/>
  <c r="I32" i="14"/>
  <c r="I31" i="14"/>
  <c r="I30" i="14"/>
  <c r="I28" i="14"/>
  <c r="I27" i="14"/>
  <c r="I26" i="14"/>
  <c r="I25" i="14"/>
  <c r="I24" i="14"/>
  <c r="I23" i="14"/>
  <c r="I17" i="14"/>
  <c r="I18" i="14"/>
  <c r="I19" i="14"/>
  <c r="I20" i="14"/>
  <c r="I21" i="14"/>
  <c r="I16" i="14"/>
  <c r="I36" i="14" l="1"/>
  <c r="I11" i="14" s="1"/>
  <c r="F4" i="10" s="1"/>
  <c r="F6" i="10" s="1"/>
  <c r="T16" i="14"/>
  <c r="S16" i="14"/>
  <c r="S21" i="14"/>
  <c r="T21" i="14"/>
  <c r="S20" i="14"/>
  <c r="T20" i="14"/>
  <c r="S19" i="14"/>
  <c r="T19" i="14"/>
  <c r="S18" i="14"/>
  <c r="T18" i="14"/>
  <c r="S17" i="14"/>
  <c r="T17" i="14"/>
  <c r="S23" i="14"/>
  <c r="T23" i="14"/>
  <c r="S24" i="14"/>
  <c r="T24" i="14"/>
  <c r="S25" i="14"/>
  <c r="T25" i="14"/>
  <c r="S26" i="14"/>
  <c r="T26" i="14"/>
  <c r="S27" i="14"/>
  <c r="T27" i="14"/>
  <c r="S28" i="14"/>
  <c r="T28" i="14"/>
  <c r="S30" i="14"/>
  <c r="T30" i="14"/>
  <c r="S31" i="14"/>
  <c r="T31" i="14"/>
  <c r="S32" i="14"/>
  <c r="T32" i="14"/>
  <c r="S33" i="14"/>
  <c r="T33" i="14"/>
  <c r="S34" i="14"/>
  <c r="T34" i="14"/>
  <c r="S35" i="14"/>
  <c r="T35" i="14"/>
  <c r="S36" i="14" l="1"/>
  <c r="I12" i="10" s="1"/>
  <c r="M11" i="10" s="1"/>
  <c r="T36" i="14"/>
  <c r="I13" i="10" s="1"/>
  <c r="M12" i="10" s="1"/>
</calcChain>
</file>

<file path=xl/sharedStrings.xml><?xml version="1.0" encoding="utf-8"?>
<sst xmlns="http://schemas.openxmlformats.org/spreadsheetml/2006/main" count="145" uniqueCount="127">
  <si>
    <t>Apprenticeship Training Plan for:</t>
  </si>
  <si>
    <t>Rail and Rail Systems Senior Engineer Integrated Degree Apprenticeship  
(Electrical / Mechanical)</t>
  </si>
  <si>
    <t>https://www.instituteforapprenticeships.org/apprenticeship-standards/rail-and-rail-systems-senior-engineer-integrated-degree-v1-0</t>
  </si>
  <si>
    <t>https://www.instituteforapprenticeships.org/media/2354/st0496_rail-and-rail-systems-senior-engineer_l6_ap-for-publication_231018_qm.pdf</t>
  </si>
  <si>
    <t>Level of Delivery and EPA</t>
  </si>
  <si>
    <t>Colour coding key for Mapping Modules to the KSBs</t>
  </si>
  <si>
    <t>Mandatory Components:</t>
  </si>
  <si>
    <t>BEng (Hons) railway engineering Engineering Apprenticeship</t>
  </si>
  <si>
    <t>The course will deliver against the Rail and Rail Systems Senior Engineer standard. The apprenticeship includes a combination of work-based learning modules and specialist education, which leads to a BEng (Honours) Rail Engineering.  Individuals are able to choose from the following pathways
• Track Engineering;   • Civil Engineering;   • Electrical and Mechanical Engineering;   • Signaling and Telecoms Engineering
The apprenticeship is usually delivered over five years. Apprentices attend the University on a block-study basis throughout the year. The programme adopts a blended learning approach with modules delivered through a combination of lectures, class-based seminars, practical workshops and discussions, and tutor-led study.  The end-point assessment is the final stage of the apprenticeship and checks if the employee meets the apprenticeship standard and is ready to join the profession with full occupational competence.</t>
  </si>
  <si>
    <t>Strong Direct Relationship</t>
  </si>
  <si>
    <t>Definite but lesser focus</t>
  </si>
  <si>
    <t>Relevant but more contextual learning</t>
  </si>
  <si>
    <t>Duration of practical programme (years)</t>
  </si>
  <si>
    <t>BESE Ops check</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</si>
  <si>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</si>
  <si>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</si>
  <si>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</si>
  <si>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</si>
  <si>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</si>
  <si>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</si>
  <si>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</si>
  <si>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</si>
  <si>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</si>
  <si>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</si>
  <si>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</si>
  <si>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</si>
  <si>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</si>
  <si>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</si>
  <si>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</si>
  <si>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</si>
  <si>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</si>
  <si>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Spare column (e.g. laboratory session)</t>
  </si>
  <si>
    <t>Spare Column</t>
  </si>
  <si>
    <t>Work Based Project / Applied Workplace Learning
-  to meet Module Assessment</t>
  </si>
  <si>
    <t>Time during working day to focus on assessment preparation</t>
  </si>
  <si>
    <t>Employer-led Training activities (including experiential and project based learning)</t>
  </si>
  <si>
    <r>
      <rPr>
        <b/>
        <sz val="11"/>
        <color rgb="FF000000"/>
        <rFont val="Calibri"/>
      </rPr>
      <t>Employer-Led Training Plan</t>
    </r>
    <r>
      <rPr>
        <sz val="11"/>
        <color rgb="FF000000"/>
        <rFont val="Calibri"/>
      </rPr>
      <t xml:space="preserve">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r>
  </si>
  <si>
    <t>K1 Safe and Professional working practices</t>
  </si>
  <si>
    <t>K2 The scientific, technical, engineering, mathematical and design principles</t>
  </si>
  <si>
    <t>K3 How to effectively manage the delivery of engineering solutions within a railway/regulated sector</t>
  </si>
  <si>
    <t>K4 Business planning</t>
  </si>
  <si>
    <t>K5 Research methodologies, data analytics, problem solving, continuous improvement</t>
  </si>
  <si>
    <t>K6 Team and role theory, and the development of high performing teams and individuals</t>
  </si>
  <si>
    <t>K7 Collaborative working techniques</t>
  </si>
  <si>
    <t xml:space="preserve">EMB/K1 Physical and systems interfaces between electrical, electronic and mechanical rail assets and systems and other aspects of the railway and operating requirements, implications and constraints of these. Interface with track assets and bonding/connections. </t>
  </si>
  <si>
    <t>EMB/K2 Asset reliability, availability, maintainability within defined safety parameters.</t>
  </si>
  <si>
    <t>S1 Keep themselves and others safe</t>
  </si>
  <si>
    <t xml:space="preserve"> Support the technical input to the development of rail standards, specifications and means of compliance</t>
  </si>
  <si>
    <t>S3 Manage value engineering and whole life costing</t>
  </si>
  <si>
    <t>S4 Deliver rail and rail systems engineering solutions effectively</t>
  </si>
  <si>
    <t>S5 Contribute to and attend Senior Management and Executive meetings</t>
  </si>
  <si>
    <t>S6 Managing financial systems, forecasts and budgets</t>
  </si>
  <si>
    <t xml:space="preserve">S7 Use evidence-based approaches </t>
  </si>
  <si>
    <t xml:space="preserve">S8 Lead/manage multi-disciplinary teams </t>
  </si>
  <si>
    <t>S9 Work effectively and collaboratively</t>
  </si>
  <si>
    <t>EMB/S1 Undertake standards review, operational practice, approvals and assessment of relevant rail asset types in line with technical knowledge.</t>
  </si>
  <si>
    <t>EMB/S2 Approve and certify rail related electrical and mechanical and building services assets, as appropriate within the defined safety legislation e.g. building regulations.</t>
  </si>
  <si>
    <t xml:space="preserve">B1 Communication and influencing skills </t>
  </si>
  <si>
    <t>B2 Professionalism</t>
  </si>
  <si>
    <t>B3 A proactive self-disciplined, self-motivated and motivational approach to work</t>
  </si>
  <si>
    <t xml:space="preserve">B4 Safe working practice </t>
  </si>
  <si>
    <t xml:space="preserve">B5 Collaborative working </t>
  </si>
  <si>
    <t xml:space="preserve">B6 A focus on quality </t>
  </si>
  <si>
    <t xml:space="preserve">B7 Continuous Professional Development </t>
  </si>
  <si>
    <t>BEFORE</t>
  </si>
  <si>
    <t>DURING</t>
  </si>
  <si>
    <t>AFTER</t>
  </si>
  <si>
    <t>Level 4</t>
  </si>
  <si>
    <t>Module 1:  Rail Engineering Mathematics-For Apprentice</t>
  </si>
  <si>
    <t xml:space="preserve">Allow time for maths diagnostic test near start of module. </t>
  </si>
  <si>
    <t xml:space="preserve">This module is a key foundational aspect of an engineering degree. Ensure the learner has enough time to do all the tutorials. If this is an area of weakness, allow extra time where possible. </t>
  </si>
  <si>
    <t>Provide a challenge and work-time for learner to create a tool using Excel or Matlab incorporating some mathematics and/or statistics that could be used in the business.</t>
  </si>
  <si>
    <t>Module 2: Legislative and Business Studies -For Apprentice</t>
  </si>
  <si>
    <t>Use the Starting Point Exercise to understand how the Apprentice stands in relation to the Knowledge, Skills and Behaviours (KSBs)  for this module and discuss their aspirations for achievement in this module. Connect  with key stakeholders in your organisation</t>
  </si>
  <si>
    <t xml:space="preserve">Help the Apprentice to complete a Skill Scan Review in the first three weeks of the Apprenticeship.
</t>
  </si>
  <si>
    <t xml:space="preserve">Confirm opportunities for WBL experiences to support the Apprentice's action plan during the Apprenticeship Progress Review. Utilising the Module STARE template
</t>
  </si>
  <si>
    <t>Module 3: Rail Engineering Principles-For Apprentice</t>
  </si>
  <si>
    <t xml:space="preserve">Provide the learners with background  information about Railway engineering in general and the various aspects of engineering aspects related to the industry </t>
  </si>
  <si>
    <t xml:space="preserve">Expose the engineering principles that is relevant to the railway industry </t>
  </si>
  <si>
    <t>Provide the opportunities for the learners to relate various aspect of the railway industry to principle science and physics .</t>
  </si>
  <si>
    <t>Module 4: Rail Industrial Project-For Apprentice</t>
  </si>
  <si>
    <t xml:space="preserve">Ensure the learners has safe access to Railway infrastructure </t>
  </si>
  <si>
    <t xml:space="preserve">The main course work is based on the observation of the technical aspect of railway industry , it is expected that the employer facilitate access to live railway infrastructure after the proper H&amp;S training that is essential for safe access to the assets </t>
  </si>
  <si>
    <t>provide the opportunity for the learner express his acquired knowledge related to railway engineering by short presentation or a basic technical task that require general technical knowledge .</t>
  </si>
  <si>
    <t>Module 5: Rail Specific Engineering-For Apprentice</t>
  </si>
  <si>
    <t>Review the module guide noting method of assessment and timings. Plan where the learners can shadow an experience coach to expose the four major pathway for rail specific technologies .</t>
  </si>
  <si>
    <t xml:space="preserve">Where possible ensure the learner gains experience in the variety of the  engineering disciplines topics covered. There are 9 various engineering topics that is relevant to railway industry </t>
  </si>
  <si>
    <t xml:space="preserve">A reflection of the theory learned on the applied science utilised within the company is highly recommended   </t>
  </si>
  <si>
    <t>Module 6: Rail Specific Engineering-Practice For Apprentice</t>
  </si>
  <si>
    <t>facilitate safe access to the railway infrastructure which is essential to progress this module</t>
  </si>
  <si>
    <t xml:space="preserve">Support the learner to gain the required specific knowledge that is relevant and essential to progress in this module.  This could include specific techniques, specific training on using certain machines , the training on applying the relevant railway standard related to the tasks to be investigated. </t>
  </si>
  <si>
    <t>As this module cover almost all the  general technical aspects of railway engineering , the employer is encouraged to allow the learners to reflect the acquired knowledge on the workplace and to identify any gaps that might not address.</t>
  </si>
  <si>
    <t>L-5</t>
  </si>
  <si>
    <t>Project and Quality Management for Apprentices</t>
  </si>
  <si>
    <t>Electronic, Electrical and Processor Engineering for Apprentices</t>
  </si>
  <si>
    <t>Railway Electrical Engineering Practice for Apprentices</t>
  </si>
  <si>
    <t>Railway Electrical 
Engineering for Apprentices</t>
  </si>
  <si>
    <t>Railway Mechanical
 Engineering for Apprentices</t>
  </si>
  <si>
    <t>Railway Mechanical
 Engineering-P  for Apprentices</t>
  </si>
  <si>
    <t>Level 6</t>
  </si>
  <si>
    <t>Applied Engineering Mathematics-For Apprentice</t>
  </si>
  <si>
    <t>Rail Engineering Management-For Apprentice</t>
  </si>
  <si>
    <t>Rail Engineering project-For Apprentice</t>
  </si>
  <si>
    <t>Advanced Railway Electrical Engineering</t>
  </si>
  <si>
    <t>Supply and Distribution</t>
  </si>
  <si>
    <t>EPA GATEWAY FOR RAILWAY ENGINEERING</t>
  </si>
  <si>
    <t>TOTALS</t>
  </si>
  <si>
    <t>EPA</t>
  </si>
  <si>
    <t>Gateway Period</t>
  </si>
  <si>
    <t>Independent End Point Assessment</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</si>
  <si>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</si>
  <si>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</si>
  <si>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</si>
  <si>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</si>
  <si>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</si>
  <si>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</si>
  <si>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</si>
  <si>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</si>
  <si>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Spare Column (e.g. Mandatory Component)</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</si>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</sst>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1"/>
      <color rgb="FFFF0000"/>
      <name val="Calibri"/>
      <family val="2"/>
      <scheme val="minor"/>
    </font>
    <font>
      <sz val="10"/>
      <color theme="1"/>
      <name val="Arial"/>
      <family val="2"/>
    </font>
    <font>
      <sz val="11"/>
      <color rgb="FF000000"/>
      <name val="Calibri"/>
      <family val="2"/>
    </font>
    <font>
      <u/>
      <sz val="11"/>
      <color theme="10"/>
      <name val="Calibri"/>
      <family val="2"/>
      <scheme val="minor"/>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1"/>
      <color rgb="FFFF0000"/>
      <name val="Calibri"/>
      <family val="2"/>
    </font>
    <font>
      <sz val="11"/>
      <name val="Calibri"/>
      <family val="2"/>
    </font>
    <font>
      <sz val="11"/>
      <color theme="0"/>
      <name val="Calibri"/>
      <family val="2"/>
      <scheme val="minor"/>
    </font>
    <font>
      <b/>
      <sz val="11"/>
      <name val="Calibri"/>
      <family val="2"/>
      <scheme val="minor"/>
    </font>
    <font>
      <b/>
      <sz val="11"/>
      <color rgb="FF000000"/>
      <name val="Calibri"/>
    </font>
    <font>
      <sz val="11"/>
      <color rgb="FF000000"/>
      <name val="Calibri"/>
    </font>
    <font>
      <sz val="12"/>
      <color rgb="FFFF0000"/>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2"/>
      <color rgb="FF000000"/>
      <name val="Calibri"/>
      <family val="2"/>
    </font>
  </fonts>
  <fills count="2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7"/>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rgb="FF808080"/>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70AD47"/>
        <bgColor indexed="64"/>
      </patternFill>
    </fill>
  </fills>
  <borders count="7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style="dotted">
        <color indexed="64"/>
      </left>
      <right style="dotted">
        <color indexed="64"/>
      </right>
      <top style="dash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ashed">
        <color auto="1"/>
      </left>
      <right style="dashed">
        <color auto="1"/>
      </right>
      <top style="dashed">
        <color auto="1"/>
      </top>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style="thin">
        <color indexed="64"/>
      </top>
      <bottom style="dash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style="dotted">
        <color indexed="64"/>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s>
  <cellStyleXfs count="2">
    <xf numFmtId="0" fontId="0" fillId="0" borderId="0"/>
    <xf numFmtId="0" fontId="16" fillId="0" borderId="0" applyNumberFormat="0" applyFill="0" applyBorder="0" applyAlignment="0" applyProtection="0"/>
  </cellStyleXfs>
  <cellXfs count="229">
    <xf numFmtId="0" fontId="0" fillId="0" borderId="0" xfId="0"/>
    <xf numFmtId="0" fontId="3" fillId="0" borderId="0" xfId="0" applyFont="1"/>
    <xf numFmtId="0" fontId="6" fillId="0" borderId="0" xfId="0" applyFont="1"/>
    <xf numFmtId="0" fontId="6" fillId="0" borderId="7" xfId="0" applyFont="1" applyBorder="1"/>
    <xf numFmtId="0" fontId="6" fillId="0" borderId="19" xfId="0" applyFont="1" applyBorder="1"/>
    <xf numFmtId="0" fontId="0" fillId="5" borderId="0" xfId="0" applyFill="1"/>
    <xf numFmtId="0" fontId="6" fillId="5" borderId="0" xfId="0" applyFont="1" applyFill="1"/>
    <xf numFmtId="0" fontId="3" fillId="5" borderId="0" xfId="0" applyFont="1" applyFill="1"/>
    <xf numFmtId="0" fontId="0" fillId="3" borderId="0" xfId="0" applyFill="1" applyAlignment="1">
      <alignment wrapText="1"/>
    </xf>
    <xf numFmtId="0" fontId="0" fillId="8" borderId="20" xfId="0" applyFill="1" applyBorder="1"/>
    <xf numFmtId="0" fontId="0" fillId="8" borderId="21" xfId="0" applyFill="1" applyBorder="1"/>
    <xf numFmtId="0" fontId="6" fillId="8" borderId="17" xfId="0" applyFont="1" applyFill="1" applyBorder="1"/>
    <xf numFmtId="0" fontId="6" fillId="8" borderId="18" xfId="0" applyFont="1" applyFill="1" applyBorder="1"/>
    <xf numFmtId="0" fontId="0" fillId="8" borderId="23"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6" xfId="0" applyFill="1" applyBorder="1"/>
    <xf numFmtId="0" fontId="8" fillId="8" borderId="29" xfId="0" applyFont="1" applyFill="1" applyBorder="1" applyAlignment="1">
      <alignment horizontal="center" vertical="center"/>
    </xf>
    <xf numFmtId="0" fontId="0" fillId="2" borderId="23" xfId="0" applyFill="1" applyBorder="1" applyAlignment="1">
      <alignment horizontal="center" vertical="center"/>
    </xf>
    <xf numFmtId="0" fontId="0" fillId="8" borderId="22" xfId="0" applyFill="1" applyBorder="1" applyAlignment="1">
      <alignment vertical="center" wrapText="1"/>
    </xf>
    <xf numFmtId="0" fontId="0" fillId="8" borderId="27" xfId="0" applyFill="1" applyBorder="1" applyAlignment="1">
      <alignment vertical="center" wrapText="1"/>
    </xf>
    <xf numFmtId="0" fontId="10" fillId="9" borderId="27" xfId="0" applyFont="1" applyFill="1" applyBorder="1" applyAlignment="1">
      <alignment horizontal="center" vertical="center" wrapText="1"/>
    </xf>
    <xf numFmtId="0" fontId="0" fillId="8" borderId="27" xfId="0" applyFill="1" applyBorder="1" applyAlignment="1">
      <alignment horizontal="center" vertical="center" wrapText="1"/>
    </xf>
    <xf numFmtId="0" fontId="9" fillId="10" borderId="22" xfId="0" applyFont="1" applyFill="1" applyBorder="1" applyAlignment="1">
      <alignment vertical="center" wrapText="1"/>
    </xf>
    <xf numFmtId="0" fontId="9" fillId="11" borderId="24" xfId="0" applyFont="1" applyFill="1" applyBorder="1" applyAlignment="1">
      <alignment vertical="center" wrapText="1"/>
    </xf>
    <xf numFmtId="0" fontId="11" fillId="3" borderId="27" xfId="0" applyFont="1" applyFill="1" applyBorder="1" applyAlignment="1">
      <alignment vertical="center" wrapText="1"/>
    </xf>
    <xf numFmtId="0" fontId="12" fillId="3" borderId="23" xfId="0" applyFont="1" applyFill="1" applyBorder="1" applyAlignment="1">
      <alignment vertical="center"/>
    </xf>
    <xf numFmtId="0" fontId="11" fillId="3" borderId="28" xfId="0" applyFont="1" applyFill="1" applyBorder="1" applyAlignment="1">
      <alignment vertical="center" wrapText="1"/>
    </xf>
    <xf numFmtId="0" fontId="12" fillId="3" borderId="25" xfId="0" applyFont="1" applyFill="1" applyBorder="1" applyAlignment="1">
      <alignment vertical="center"/>
    </xf>
    <xf numFmtId="0" fontId="4" fillId="0" borderId="30" xfId="0" applyFont="1" applyBorder="1" applyAlignment="1">
      <alignment horizontal="left" textRotation="90" wrapText="1"/>
    </xf>
    <xf numFmtId="0" fontId="6" fillId="8" borderId="31" xfId="0" applyFont="1" applyFill="1" applyBorder="1"/>
    <xf numFmtId="0" fontId="6" fillId="6" borderId="32" xfId="0" applyFont="1" applyFill="1" applyBorder="1"/>
    <xf numFmtId="0" fontId="6" fillId="0" borderId="32" xfId="0" applyFont="1" applyBorder="1"/>
    <xf numFmtId="0" fontId="6" fillId="0" borderId="33" xfId="0" applyFont="1" applyBorder="1"/>
    <xf numFmtId="0" fontId="6" fillId="6" borderId="33" xfId="0" applyFont="1" applyFill="1" applyBorder="1"/>
    <xf numFmtId="0" fontId="0" fillId="13" borderId="33" xfId="0" applyFill="1" applyBorder="1" applyAlignment="1">
      <alignment horizontal="center" vertical="center" wrapText="1"/>
    </xf>
    <xf numFmtId="0" fontId="0" fillId="0" borderId="33" xfId="0" applyBorder="1" applyAlignment="1">
      <alignment horizontal="center" vertical="center" wrapText="1"/>
    </xf>
    <xf numFmtId="0" fontId="0" fillId="0" borderId="33" xfId="0" applyBorder="1" applyAlignment="1">
      <alignment horizontal="center" vertical="center" textRotation="90" wrapText="1"/>
    </xf>
    <xf numFmtId="0" fontId="0" fillId="0" borderId="34" xfId="0" applyBorder="1" applyAlignment="1">
      <alignment horizontal="center" vertical="center" wrapText="1"/>
    </xf>
    <xf numFmtId="0" fontId="0" fillId="0" borderId="34" xfId="0" applyBorder="1" applyAlignment="1">
      <alignment horizontal="center" vertical="center" textRotation="90" wrapText="1"/>
    </xf>
    <xf numFmtId="0" fontId="0" fillId="13" borderId="34" xfId="0" applyFill="1" applyBorder="1" applyAlignment="1">
      <alignment horizontal="center" vertical="center" wrapText="1"/>
    </xf>
    <xf numFmtId="0" fontId="0" fillId="6" borderId="18" xfId="0" applyFill="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center" vertical="center" textRotation="90" wrapText="1"/>
    </xf>
    <xf numFmtId="0" fontId="0" fillId="0" borderId="7" xfId="0" applyBorder="1" applyAlignment="1">
      <alignment horizontal="center" vertical="center" wrapText="1"/>
    </xf>
    <xf numFmtId="0" fontId="0" fillId="0" borderId="7" xfId="0" applyBorder="1" applyAlignment="1">
      <alignment horizontal="center" vertical="center" textRotation="90" wrapText="1"/>
    </xf>
    <xf numFmtId="0" fontId="0" fillId="0" borderId="19" xfId="0" applyBorder="1" applyAlignment="1">
      <alignment horizontal="center" vertical="center" wrapText="1"/>
    </xf>
    <xf numFmtId="0" fontId="0" fillId="0" borderId="19" xfId="0" applyBorder="1" applyAlignment="1">
      <alignment horizontal="center" vertical="center" textRotation="90" wrapText="1"/>
    </xf>
    <xf numFmtId="0" fontId="0" fillId="15" borderId="0" xfId="0" applyFill="1"/>
    <xf numFmtId="0" fontId="2" fillId="2" borderId="30" xfId="0" applyFont="1" applyFill="1" applyBorder="1" applyAlignment="1">
      <alignment horizontal="center" textRotation="90" wrapText="1"/>
    </xf>
    <xf numFmtId="0" fontId="3" fillId="5" borderId="0" xfId="0" applyFont="1" applyFill="1" applyAlignment="1">
      <alignment horizontal="left"/>
    </xf>
    <xf numFmtId="0" fontId="8" fillId="8" borderId="29" xfId="0" applyFont="1" applyFill="1" applyBorder="1" applyAlignment="1">
      <alignment horizontal="center" vertical="center" wrapText="1"/>
    </xf>
    <xf numFmtId="0" fontId="17" fillId="2" borderId="30" xfId="0" applyFont="1" applyFill="1" applyBorder="1" applyAlignment="1">
      <alignment horizontal="center" textRotation="90" wrapText="1"/>
    </xf>
    <xf numFmtId="0" fontId="18" fillId="8" borderId="29" xfId="0" applyFont="1" applyFill="1" applyBorder="1" applyAlignment="1">
      <alignment horizontal="center" vertical="center" wrapText="1"/>
    </xf>
    <xf numFmtId="0" fontId="2" fillId="14" borderId="30" xfId="0" applyFont="1" applyFill="1" applyBorder="1" applyAlignment="1">
      <alignment horizontal="center" textRotation="90" wrapText="1"/>
    </xf>
    <xf numFmtId="0" fontId="2" fillId="5" borderId="0" xfId="0" applyFont="1" applyFill="1" applyAlignment="1">
      <alignment horizontal="right"/>
    </xf>
    <xf numFmtId="0" fontId="6" fillId="0" borderId="31" xfId="0" applyFont="1" applyBorder="1"/>
    <xf numFmtId="0" fontId="0" fillId="0" borderId="35" xfId="0" applyBorder="1" applyAlignment="1">
      <alignment horizontal="center" vertical="center" wrapText="1"/>
    </xf>
    <xf numFmtId="0" fontId="0" fillId="0" borderId="35" xfId="0" applyBorder="1" applyAlignment="1">
      <alignment horizontal="center" vertical="center" textRotation="90" wrapText="1"/>
    </xf>
    <xf numFmtId="0" fontId="0" fillId="0" borderId="36" xfId="0" applyBorder="1" applyAlignment="1">
      <alignment horizontal="center" vertical="center" textRotation="90" wrapText="1"/>
    </xf>
    <xf numFmtId="0" fontId="0" fillId="0" borderId="31" xfId="0" applyBorder="1" applyAlignment="1">
      <alignment horizontal="center" vertical="center" wrapText="1"/>
    </xf>
    <xf numFmtId="0" fontId="0" fillId="0" borderId="31" xfId="0" applyBorder="1" applyAlignment="1">
      <alignment horizontal="center" vertical="center" textRotation="90" wrapText="1"/>
    </xf>
    <xf numFmtId="0" fontId="2" fillId="16" borderId="0" xfId="0" applyFont="1" applyFill="1" applyAlignment="1">
      <alignment horizontal="right"/>
    </xf>
    <xf numFmtId="0" fontId="20" fillId="3" borderId="22" xfId="0" applyFont="1" applyFill="1" applyBorder="1" applyAlignment="1">
      <alignment vertical="center" wrapText="1"/>
    </xf>
    <xf numFmtId="0" fontId="20" fillId="3" borderId="24" xfId="0" applyFont="1" applyFill="1" applyBorder="1" applyAlignment="1">
      <alignment vertical="center" wrapText="1"/>
    </xf>
    <xf numFmtId="0" fontId="2" fillId="5" borderId="0" xfId="0" applyFont="1" applyFill="1" applyAlignment="1">
      <alignment horizontal="left" indent="1"/>
    </xf>
    <xf numFmtId="0" fontId="18" fillId="8" borderId="3" xfId="0" applyFont="1" applyFill="1" applyBorder="1" applyAlignment="1">
      <alignment horizontal="center" vertical="center" wrapText="1"/>
    </xf>
    <xf numFmtId="0" fontId="0" fillId="8" borderId="38" xfId="0" applyFill="1" applyBorder="1" applyAlignment="1">
      <alignment vertical="center"/>
    </xf>
    <xf numFmtId="0" fontId="12" fillId="3" borderId="38" xfId="0" applyFont="1" applyFill="1" applyBorder="1" applyAlignment="1">
      <alignment vertical="center"/>
    </xf>
    <xf numFmtId="0" fontId="12" fillId="3" borderId="39" xfId="0" applyFont="1" applyFill="1" applyBorder="1" applyAlignment="1">
      <alignment vertical="center"/>
    </xf>
    <xf numFmtId="0" fontId="6" fillId="8" borderId="44" xfId="0" applyFont="1" applyFill="1" applyBorder="1"/>
    <xf numFmtId="0" fontId="14" fillId="0" borderId="46" xfId="0" applyFont="1" applyBorder="1" applyAlignment="1">
      <alignment horizontal="center" textRotation="90" wrapText="1"/>
    </xf>
    <xf numFmtId="0" fontId="6" fillId="0" borderId="44" xfId="0" applyFont="1" applyBorder="1"/>
    <xf numFmtId="0" fontId="14" fillId="0" borderId="47" xfId="0" applyFont="1" applyBorder="1" applyAlignment="1">
      <alignment textRotation="90" wrapText="1"/>
    </xf>
    <xf numFmtId="0" fontId="6" fillId="0" borderId="45" xfId="0" applyFont="1" applyBorder="1"/>
    <xf numFmtId="0" fontId="6" fillId="0" borderId="47" xfId="0" applyFont="1" applyBorder="1"/>
    <xf numFmtId="0" fontId="0" fillId="0" borderId="49" xfId="0" applyBorder="1"/>
    <xf numFmtId="0" fontId="0" fillId="0" borderId="50" xfId="0" applyBorder="1"/>
    <xf numFmtId="0" fontId="0" fillId="0" borderId="51" xfId="0" applyBorder="1"/>
    <xf numFmtId="0" fontId="0" fillId="0" borderId="55" xfId="0" applyBorder="1"/>
    <xf numFmtId="0" fontId="0" fillId="0" borderId="56" xfId="0" applyBorder="1"/>
    <xf numFmtId="0" fontId="0" fillId="0" borderId="57" xfId="0" applyBorder="1"/>
    <xf numFmtId="0" fontId="15" fillId="14" borderId="49" xfId="0" applyFont="1" applyFill="1" applyBorder="1" applyAlignment="1">
      <alignment vertical="center" wrapText="1"/>
    </xf>
    <xf numFmtId="0" fontId="15" fillId="14" borderId="50" xfId="0" applyFont="1" applyFill="1" applyBorder="1" applyAlignment="1">
      <alignment vertical="center" wrapText="1"/>
    </xf>
    <xf numFmtId="0" fontId="15" fillId="14" borderId="51" xfId="0" applyFont="1" applyFill="1" applyBorder="1" applyAlignment="1">
      <alignment vertical="center" wrapText="1"/>
    </xf>
    <xf numFmtId="0" fontId="15" fillId="14" borderId="52" xfId="0" applyFont="1" applyFill="1" applyBorder="1" applyAlignment="1">
      <alignment vertical="center" wrapText="1"/>
    </xf>
    <xf numFmtId="0" fontId="15" fillId="14" borderId="53" xfId="0" applyFont="1" applyFill="1" applyBorder="1" applyAlignment="1">
      <alignment vertical="center" wrapText="1"/>
    </xf>
    <xf numFmtId="0" fontId="15" fillId="14" borderId="54" xfId="0" applyFont="1" applyFill="1" applyBorder="1" applyAlignment="1">
      <alignment vertical="center" wrapText="1"/>
    </xf>
    <xf numFmtId="0" fontId="15" fillId="14" borderId="55" xfId="0" applyFont="1" applyFill="1" applyBorder="1" applyAlignment="1">
      <alignment vertical="center" wrapText="1"/>
    </xf>
    <xf numFmtId="0" fontId="15" fillId="14" borderId="56" xfId="0" applyFont="1" applyFill="1" applyBorder="1" applyAlignment="1">
      <alignment vertical="center" wrapText="1"/>
    </xf>
    <xf numFmtId="0" fontId="15" fillId="14" borderId="57" xfId="0" applyFont="1" applyFill="1" applyBorder="1" applyAlignment="1">
      <alignment vertical="center" wrapText="1"/>
    </xf>
    <xf numFmtId="0" fontId="21" fillId="8" borderId="48" xfId="0" applyFont="1" applyFill="1" applyBorder="1" applyAlignment="1">
      <alignment horizontal="center" vertical="center" wrapText="1"/>
    </xf>
    <xf numFmtId="0" fontId="21" fillId="8" borderId="6" xfId="0" applyFont="1" applyFill="1" applyBorder="1" applyAlignment="1">
      <alignment horizontal="center" vertical="center"/>
    </xf>
    <xf numFmtId="0" fontId="23" fillId="14" borderId="52" xfId="0" applyFont="1" applyFill="1" applyBorder="1" applyAlignment="1">
      <alignment vertical="center" wrapText="1"/>
    </xf>
    <xf numFmtId="0" fontId="22" fillId="14" borderId="55" xfId="0" applyFont="1" applyFill="1" applyBorder="1" applyAlignment="1">
      <alignment vertical="center" wrapText="1"/>
    </xf>
    <xf numFmtId="0" fontId="22" fillId="14" borderId="56" xfId="0" applyFont="1" applyFill="1" applyBorder="1" applyAlignment="1">
      <alignment vertical="center" wrapText="1"/>
    </xf>
    <xf numFmtId="0" fontId="22" fillId="14" borderId="57" xfId="0" applyFont="1" applyFill="1" applyBorder="1" applyAlignment="1">
      <alignment vertical="center" wrapText="1"/>
    </xf>
    <xf numFmtId="0" fontId="15" fillId="14" borderId="58" xfId="0" applyFont="1" applyFill="1" applyBorder="1" applyAlignment="1">
      <alignment vertical="center" wrapText="1"/>
    </xf>
    <xf numFmtId="0" fontId="15" fillId="14" borderId="59" xfId="0" applyFont="1" applyFill="1" applyBorder="1" applyAlignment="1">
      <alignment vertical="center" wrapText="1"/>
    </xf>
    <xf numFmtId="0" fontId="15" fillId="14" borderId="60" xfId="0" applyFont="1" applyFill="1" applyBorder="1" applyAlignment="1">
      <alignment vertical="center" wrapText="1"/>
    </xf>
    <xf numFmtId="0" fontId="13" fillId="9" borderId="27" xfId="0" applyFont="1" applyFill="1" applyBorder="1" applyAlignment="1">
      <alignment horizontal="center" vertical="center" wrapText="1"/>
    </xf>
    <xf numFmtId="0" fontId="0" fillId="8" borderId="61" xfId="0" applyFill="1" applyBorder="1" applyAlignment="1">
      <alignment horizontal="center" vertical="center" wrapText="1"/>
    </xf>
    <xf numFmtId="0" fontId="10" fillId="9" borderId="62" xfId="0" applyFont="1" applyFill="1" applyBorder="1" applyAlignment="1">
      <alignment horizontal="center" vertical="center" wrapText="1"/>
    </xf>
    <xf numFmtId="0" fontId="0" fillId="9" borderId="0" xfId="0" applyFill="1"/>
    <xf numFmtId="0" fontId="0" fillId="9" borderId="27" xfId="0" applyFill="1" applyBorder="1" applyAlignment="1">
      <alignment horizontal="center" vertical="center" wrapText="1"/>
    </xf>
    <xf numFmtId="0" fontId="24" fillId="9" borderId="27" xfId="0" applyFont="1" applyFill="1" applyBorder="1" applyAlignment="1">
      <alignment horizontal="center" vertical="center" wrapText="1"/>
    </xf>
    <xf numFmtId="0" fontId="0" fillId="8" borderId="62" xfId="0" applyFill="1" applyBorder="1" applyAlignment="1">
      <alignment vertical="center" wrapText="1"/>
    </xf>
    <xf numFmtId="0" fontId="0" fillId="0" borderId="40" xfId="0" applyBorder="1" applyAlignment="1">
      <alignment horizontal="center" vertical="center" wrapText="1"/>
    </xf>
    <xf numFmtId="0" fontId="6" fillId="6" borderId="41" xfId="0" applyFont="1" applyFill="1" applyBorder="1"/>
    <xf numFmtId="0" fontId="14" fillId="6" borderId="41" xfId="0" applyFont="1" applyFill="1" applyBorder="1" applyAlignment="1">
      <alignment textRotation="90" wrapText="1"/>
    </xf>
    <xf numFmtId="0" fontId="14" fillId="6" borderId="43" xfId="0" applyFont="1" applyFill="1" applyBorder="1" applyAlignment="1">
      <alignment textRotation="90" wrapText="1"/>
    </xf>
    <xf numFmtId="0" fontId="14" fillId="6" borderId="42" xfId="0" applyFont="1" applyFill="1" applyBorder="1" applyAlignment="1">
      <alignment textRotation="90" wrapText="1"/>
    </xf>
    <xf numFmtId="0" fontId="0" fillId="6" borderId="35" xfId="0" applyFill="1" applyBorder="1" applyAlignment="1">
      <alignment horizontal="center" vertical="center" wrapText="1"/>
    </xf>
    <xf numFmtId="0" fontId="0" fillId="6" borderId="33" xfId="0" applyFill="1" applyBorder="1" applyAlignment="1">
      <alignment horizontal="center" vertical="center" wrapText="1"/>
    </xf>
    <xf numFmtId="0" fontId="0" fillId="6" borderId="35" xfId="0" applyFill="1" applyBorder="1" applyAlignment="1">
      <alignment horizontal="center" vertical="center" textRotation="90" wrapText="1"/>
    </xf>
    <xf numFmtId="0" fontId="0" fillId="6" borderId="34" xfId="0" applyFill="1" applyBorder="1" applyAlignment="1">
      <alignment horizontal="center" vertical="center" wrapText="1"/>
    </xf>
    <xf numFmtId="0" fontId="0" fillId="6" borderId="34" xfId="0" applyFill="1" applyBorder="1" applyAlignment="1">
      <alignment horizontal="center" vertical="center" textRotation="90" wrapText="1"/>
    </xf>
    <xf numFmtId="0" fontId="0" fillId="6" borderId="33" xfId="0" applyFill="1" applyBorder="1" applyAlignment="1">
      <alignment horizontal="center" vertical="center" textRotation="90" wrapText="1"/>
    </xf>
    <xf numFmtId="0" fontId="6" fillId="13" borderId="33" xfId="0" applyFont="1" applyFill="1" applyBorder="1"/>
    <xf numFmtId="0" fontId="0" fillId="13" borderId="35" xfId="0" applyFill="1" applyBorder="1" applyAlignment="1">
      <alignment horizontal="center" vertical="center" textRotation="90" wrapText="1"/>
    </xf>
    <xf numFmtId="0" fontId="0" fillId="12" borderId="35" xfId="0" applyFill="1" applyBorder="1" applyAlignment="1">
      <alignment horizontal="center" vertical="center" textRotation="90" wrapText="1"/>
    </xf>
    <xf numFmtId="0" fontId="0" fillId="12" borderId="35" xfId="0" applyFill="1" applyBorder="1" applyAlignment="1">
      <alignment horizontal="center" vertical="center" wrapText="1"/>
    </xf>
    <xf numFmtId="0" fontId="0" fillId="12" borderId="34" xfId="0" applyFill="1" applyBorder="1" applyAlignment="1">
      <alignment horizontal="center" vertical="center" textRotation="90" wrapText="1"/>
    </xf>
    <xf numFmtId="0" fontId="0" fillId="12" borderId="34" xfId="0" applyFill="1" applyBorder="1" applyAlignment="1">
      <alignment horizontal="center" vertical="center" wrapText="1"/>
    </xf>
    <xf numFmtId="0" fontId="1" fillId="15" borderId="0" xfId="0" applyFont="1" applyFill="1"/>
    <xf numFmtId="0" fontId="2" fillId="15" borderId="0" xfId="0" applyFont="1" applyFill="1"/>
    <xf numFmtId="1" fontId="2" fillId="15" borderId="0" xfId="0" applyNumberFormat="1" applyFont="1" applyFill="1" applyAlignment="1">
      <alignment horizontal="left"/>
    </xf>
    <xf numFmtId="0" fontId="2" fillId="15" borderId="0" xfId="0" applyFont="1" applyFill="1" applyAlignment="1">
      <alignment horizontal="left"/>
    </xf>
    <xf numFmtId="0" fontId="10" fillId="9" borderId="22" xfId="0" applyFont="1" applyFill="1" applyBorder="1" applyAlignment="1">
      <alignment horizontal="left" vertical="center" wrapText="1" indent="1"/>
    </xf>
    <xf numFmtId="0" fontId="0" fillId="8" borderId="22" xfId="0" applyFill="1" applyBorder="1" applyAlignment="1">
      <alignment horizontal="left" vertical="center" wrapText="1" indent="1"/>
    </xf>
    <xf numFmtId="0" fontId="25" fillId="11" borderId="0" xfId="0" applyFont="1" applyFill="1" applyAlignment="1">
      <alignment horizontal="left" vertical="center" indent="1"/>
    </xf>
    <xf numFmtId="1" fontId="0" fillId="2" borderId="23" xfId="0" applyNumberFormat="1" applyFill="1" applyBorder="1" applyAlignment="1">
      <alignment horizontal="center" vertical="center"/>
    </xf>
    <xf numFmtId="1" fontId="0" fillId="2" borderId="23" xfId="0" applyNumberFormat="1" applyFill="1" applyBorder="1" applyAlignment="1">
      <alignment horizontal="center" vertical="center" wrapText="1"/>
    </xf>
    <xf numFmtId="1" fontId="0" fillId="2" borderId="38" xfId="0" applyNumberFormat="1" applyFill="1" applyBorder="1" applyAlignment="1">
      <alignment horizontal="center" vertical="center" wrapText="1"/>
    </xf>
    <xf numFmtId="1" fontId="0" fillId="8" borderId="23" xfId="0" applyNumberFormat="1" applyFill="1" applyBorder="1" applyAlignment="1">
      <alignment vertical="center"/>
    </xf>
    <xf numFmtId="1" fontId="0" fillId="8" borderId="23" xfId="0" applyNumberFormat="1" applyFill="1" applyBorder="1" applyAlignment="1">
      <alignment horizontal="center" vertical="center"/>
    </xf>
    <xf numFmtId="1" fontId="2" fillId="5" borderId="0" xfId="0" applyNumberFormat="1" applyFont="1" applyFill="1" applyAlignment="1">
      <alignment horizontal="right"/>
    </xf>
    <xf numFmtId="0" fontId="13" fillId="15" borderId="0" xfId="0" applyFont="1" applyFill="1"/>
    <xf numFmtId="0" fontId="28" fillId="15" borderId="0" xfId="0" applyFont="1" applyFill="1"/>
    <xf numFmtId="0" fontId="6" fillId="15" borderId="0" xfId="0" applyFont="1" applyFill="1"/>
    <xf numFmtId="0" fontId="0" fillId="17" borderId="0" xfId="0" applyFill="1"/>
    <xf numFmtId="0" fontId="0" fillId="18" borderId="0" xfId="0" applyFill="1"/>
    <xf numFmtId="0" fontId="3" fillId="5" borderId="30" xfId="0" applyFont="1" applyFill="1" applyBorder="1" applyAlignment="1">
      <alignment horizontal="right" vertical="center"/>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xf>
    <xf numFmtId="1" fontId="3" fillId="5" borderId="30" xfId="0" applyNumberFormat="1" applyFont="1" applyFill="1" applyBorder="1" applyAlignment="1">
      <alignment horizontal="right"/>
    </xf>
    <xf numFmtId="1" fontId="0" fillId="5" borderId="0" xfId="0" applyNumberFormat="1" applyFill="1" applyAlignment="1">
      <alignment horizontal="right" vertical="center"/>
    </xf>
    <xf numFmtId="0" fontId="0" fillId="5" borderId="0" xfId="0" applyFill="1" applyAlignment="1">
      <alignment vertical="center"/>
    </xf>
    <xf numFmtId="0" fontId="0" fillId="0" borderId="0" xfId="0" applyAlignment="1">
      <alignment vertical="center"/>
    </xf>
    <xf numFmtId="0" fontId="31" fillId="19" borderId="63" xfId="0" applyFont="1" applyFill="1" applyBorder="1" applyAlignment="1">
      <alignment horizontal="center" vertical="center" wrapText="1"/>
    </xf>
    <xf numFmtId="0" fontId="31" fillId="19" borderId="64" xfId="0" applyFont="1" applyFill="1" applyBorder="1" applyAlignment="1">
      <alignment horizontal="center" vertical="center" wrapText="1"/>
    </xf>
    <xf numFmtId="0" fontId="31" fillId="19" borderId="65" xfId="0" applyFont="1" applyFill="1" applyBorder="1" applyAlignment="1">
      <alignment horizontal="center" vertical="center" wrapText="1"/>
    </xf>
    <xf numFmtId="0" fontId="21" fillId="9" borderId="66" xfId="0" applyFont="1" applyFill="1" applyBorder="1" applyAlignment="1">
      <alignment horizontal="left" vertical="center" wrapText="1" indent="1"/>
    </xf>
    <xf numFmtId="0" fontId="0" fillId="0" borderId="67" xfId="0" applyBorder="1" applyAlignment="1">
      <alignment horizontal="center" vertical="center" wrapText="1"/>
    </xf>
    <xf numFmtId="0" fontId="0" fillId="0" borderId="67" xfId="0" applyBorder="1" applyAlignment="1">
      <alignment horizontal="left" vertical="center" wrapText="1" indent="1"/>
    </xf>
    <xf numFmtId="0" fontId="0" fillId="0" borderId="68" xfId="0" applyBorder="1" applyAlignment="1">
      <alignment horizontal="left" vertical="center" wrapText="1" indent="1"/>
    </xf>
    <xf numFmtId="0" fontId="21" fillId="9" borderId="69" xfId="0" applyFont="1" applyFill="1" applyBorder="1" applyAlignment="1">
      <alignment horizontal="left" vertical="center" wrapText="1" indent="1"/>
    </xf>
    <xf numFmtId="0" fontId="0" fillId="0" borderId="70" xfId="0" applyBorder="1" applyAlignment="1">
      <alignment horizontal="center" vertical="center" wrapText="1"/>
    </xf>
    <xf numFmtId="0" fontId="0" fillId="0" borderId="70" xfId="0" applyBorder="1" applyAlignment="1">
      <alignment horizontal="left" vertical="center" wrapText="1" indent="1"/>
    </xf>
    <xf numFmtId="0" fontId="0" fillId="0" borderId="71" xfId="0" applyBorder="1" applyAlignment="1">
      <alignment horizontal="left" vertical="center" wrapText="1" indent="1"/>
    </xf>
    <xf numFmtId="0" fontId="0" fillId="20" borderId="69" xfId="0" applyFill="1" applyBorder="1" applyAlignment="1">
      <alignment horizontal="left" vertical="center" wrapText="1" indent="1"/>
    </xf>
    <xf numFmtId="0" fontId="0" fillId="20" borderId="70" xfId="0" applyFill="1" applyBorder="1" applyAlignment="1">
      <alignment horizontal="center" vertical="center" wrapText="1"/>
    </xf>
    <xf numFmtId="0" fontId="0" fillId="20" borderId="70" xfId="0" applyFill="1" applyBorder="1" applyAlignment="1">
      <alignment horizontal="left" vertical="center" wrapText="1" indent="1"/>
    </xf>
    <xf numFmtId="0" fontId="0" fillId="20" borderId="71" xfId="0" applyFill="1" applyBorder="1" applyAlignment="1">
      <alignment horizontal="left" vertical="center" wrapText="1" indent="1"/>
    </xf>
    <xf numFmtId="0" fontId="21" fillId="11" borderId="72" xfId="0" applyFont="1" applyFill="1" applyBorder="1" applyAlignment="1">
      <alignment horizontal="left" vertical="center" wrapText="1" indent="1"/>
    </xf>
    <xf numFmtId="0" fontId="0" fillId="5" borderId="0" xfId="0" applyFill="1" applyAlignment="1">
      <alignment horizontal="left" vertical="center"/>
    </xf>
    <xf numFmtId="0" fontId="0" fillId="0" borderId="0" xfId="0" applyAlignment="1">
      <alignment horizontal="left" vertical="center"/>
    </xf>
    <xf numFmtId="0" fontId="33" fillId="21" borderId="0" xfId="0" applyFont="1" applyFill="1"/>
    <xf numFmtId="0" fontId="3" fillId="15" borderId="0" xfId="0" applyFont="1" applyFill="1"/>
    <xf numFmtId="0" fontId="6" fillId="22" borderId="44" xfId="0" applyFont="1" applyFill="1" applyBorder="1"/>
    <xf numFmtId="0" fontId="6" fillId="7" borderId="31" xfId="0" applyFont="1" applyFill="1" applyBorder="1"/>
    <xf numFmtId="0" fontId="6" fillId="22" borderId="31" xfId="0" applyFont="1" applyFill="1" applyBorder="1"/>
    <xf numFmtId="0" fontId="14" fillId="7" borderId="40" xfId="0" applyFont="1" applyFill="1" applyBorder="1" applyAlignment="1">
      <alignment textRotation="90" wrapText="1"/>
    </xf>
    <xf numFmtId="0" fontId="0" fillId="22" borderId="18"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18" xfId="0" applyFill="1" applyBorder="1" applyAlignment="1">
      <alignment horizontal="center" vertical="center" textRotation="90" wrapText="1"/>
    </xf>
    <xf numFmtId="0" fontId="0" fillId="22" borderId="18" xfId="0" applyFill="1" applyBorder="1" applyAlignment="1">
      <alignment horizontal="center" vertical="center" textRotation="90" wrapText="1"/>
    </xf>
    <xf numFmtId="0" fontId="0" fillId="4" borderId="18" xfId="0" applyFill="1" applyBorder="1" applyAlignment="1">
      <alignment horizontal="center" vertical="center" textRotation="90" wrapText="1"/>
    </xf>
    <xf numFmtId="0" fontId="14" fillId="4" borderId="45" xfId="0" applyFont="1" applyFill="1" applyBorder="1" applyAlignment="1">
      <alignment textRotation="90" wrapText="1"/>
    </xf>
    <xf numFmtId="0" fontId="0" fillId="6" borderId="7" xfId="0" applyFill="1" applyBorder="1" applyAlignment="1">
      <alignment horizontal="center" vertical="center" wrapText="1"/>
    </xf>
    <xf numFmtId="0" fontId="0" fillId="6" borderId="7" xfId="0" applyFill="1" applyBorder="1" applyAlignment="1">
      <alignment horizontal="center" vertical="center" textRotation="90" wrapText="1"/>
    </xf>
    <xf numFmtId="0" fontId="0" fillId="7" borderId="7" xfId="0" applyFill="1" applyBorder="1" applyAlignment="1">
      <alignment horizontal="center" vertical="center" wrapText="1"/>
    </xf>
    <xf numFmtId="0" fontId="0" fillId="4" borderId="7" xfId="0" applyFill="1" applyBorder="1" applyAlignment="1">
      <alignment horizontal="center" vertical="center" textRotation="90" wrapText="1"/>
    </xf>
    <xf numFmtId="0" fontId="0" fillId="4" borderId="7" xfId="0" applyFill="1" applyBorder="1" applyAlignment="1">
      <alignment horizontal="center" vertical="center" wrapText="1"/>
    </xf>
    <xf numFmtId="0" fontId="14" fillId="4" borderId="45" xfId="0" applyFont="1" applyFill="1" applyBorder="1" applyAlignment="1">
      <alignment horizontal="center" textRotation="90" wrapText="1"/>
    </xf>
    <xf numFmtId="0" fontId="0" fillId="7" borderId="7" xfId="0" applyFill="1" applyBorder="1" applyAlignment="1">
      <alignment horizontal="center" vertical="center" textRotation="90" wrapText="1"/>
    </xf>
    <xf numFmtId="0" fontId="0" fillId="7" borderId="36" xfId="0" applyFill="1" applyBorder="1" applyAlignment="1">
      <alignment horizontal="center" vertical="center" wrapText="1"/>
    </xf>
    <xf numFmtId="0" fontId="0" fillId="6" borderId="36" xfId="0" applyFill="1" applyBorder="1" applyAlignment="1">
      <alignment horizontal="center" vertical="center" textRotation="90" wrapText="1"/>
    </xf>
    <xf numFmtId="0" fontId="0" fillId="4" borderId="36" xfId="0" applyFill="1" applyBorder="1" applyAlignment="1">
      <alignment horizontal="center" vertical="center" textRotation="90" wrapText="1"/>
    </xf>
    <xf numFmtId="0" fontId="0" fillId="6" borderId="36" xfId="0" applyFill="1" applyBorder="1" applyAlignment="1">
      <alignment horizontal="center" vertical="center" wrapText="1"/>
    </xf>
    <xf numFmtId="0" fontId="0" fillId="7" borderId="36" xfId="0" applyFill="1" applyBorder="1" applyAlignment="1">
      <alignment horizontal="center" vertical="center" textRotation="90" wrapText="1"/>
    </xf>
    <xf numFmtId="0" fontId="6" fillId="6" borderId="31" xfId="0" applyFont="1" applyFill="1" applyBorder="1"/>
    <xf numFmtId="0" fontId="14" fillId="22" borderId="40" xfId="0" applyFont="1" applyFill="1" applyBorder="1" applyAlignment="1">
      <alignment textRotation="90" wrapText="1"/>
    </xf>
    <xf numFmtId="0" fontId="0" fillId="4" borderId="18" xfId="0" applyFill="1" applyBorder="1" applyAlignment="1">
      <alignment horizontal="center" vertical="center" wrapText="1"/>
    </xf>
    <xf numFmtId="0" fontId="14" fillId="22" borderId="44" xfId="0" applyFont="1" applyFill="1" applyBorder="1" applyAlignment="1">
      <alignment textRotation="90" wrapText="1"/>
    </xf>
    <xf numFmtId="0" fontId="0" fillId="7" borderId="31" xfId="0" applyFill="1" applyBorder="1" applyAlignment="1">
      <alignment horizontal="center" vertical="center" wrapText="1"/>
    </xf>
    <xf numFmtId="0" fontId="0" fillId="22" borderId="31" xfId="0" applyFill="1" applyBorder="1" applyAlignment="1">
      <alignment horizontal="center" vertical="center" wrapText="1"/>
    </xf>
    <xf numFmtId="0" fontId="0" fillId="22" borderId="31" xfId="0" applyFill="1" applyBorder="1" applyAlignment="1">
      <alignment horizontal="center" vertical="center" textRotation="90" wrapText="1"/>
    </xf>
    <xf numFmtId="0" fontId="14" fillId="4" borderId="44" xfId="0" applyFont="1" applyFill="1" applyBorder="1" applyAlignment="1">
      <alignment textRotation="90" wrapText="1"/>
    </xf>
    <xf numFmtId="0" fontId="0" fillId="7" borderId="31" xfId="0" applyFill="1" applyBorder="1" applyAlignment="1">
      <alignment horizontal="center" vertical="center" textRotation="90" wrapText="1"/>
    </xf>
    <xf numFmtId="0" fontId="3" fillId="14" borderId="0" xfId="0" applyFont="1" applyFill="1" applyAlignment="1">
      <alignment horizontal="left" vertical="center" wrapText="1"/>
    </xf>
    <xf numFmtId="0" fontId="9" fillId="5" borderId="5" xfId="0" applyFont="1" applyFill="1" applyBorder="1" applyAlignment="1">
      <alignment horizontal="center" vertical="center" textRotation="90"/>
    </xf>
    <xf numFmtId="0" fontId="16" fillId="15" borderId="0" xfId="1" applyFill="1" applyAlignment="1">
      <alignment horizontal="left"/>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27" fillId="3" borderId="3" xfId="0" applyFont="1" applyFill="1" applyBorder="1" applyAlignment="1">
      <alignment horizontal="left" wrapText="1" indent="1"/>
    </xf>
    <xf numFmtId="0" fontId="0" fillId="3" borderId="4" xfId="0" applyFill="1" applyBorder="1" applyAlignment="1">
      <alignment horizontal="left" wrapText="1" indent="1"/>
    </xf>
    <xf numFmtId="0" fontId="0" fillId="3" borderId="37" xfId="0" applyFill="1" applyBorder="1" applyAlignment="1">
      <alignment horizontal="left" wrapText="1" indent="1"/>
    </xf>
    <xf numFmtId="0" fontId="9" fillId="8" borderId="5" xfId="0" applyFont="1" applyFill="1" applyBorder="1" applyAlignment="1">
      <alignment horizontal="center" vertical="center" textRotation="90"/>
    </xf>
    <xf numFmtId="0" fontId="1" fillId="0" borderId="0" xfId="0" applyFont="1" applyAlignment="1">
      <alignment horizontal="left" vertical="center" wrapText="1"/>
    </xf>
    <xf numFmtId="0" fontId="9" fillId="8" borderId="0" xfId="0" applyFont="1" applyFill="1" applyAlignment="1">
      <alignment horizontal="center" vertical="center" textRotation="90"/>
    </xf>
    <xf numFmtId="0" fontId="0" fillId="5" borderId="0" xfId="0" applyFill="1" applyAlignment="1">
      <alignment horizontal="left" vertical="center" wrapText="1"/>
    </xf>
    <xf numFmtId="0" fontId="0" fillId="5" borderId="0" xfId="0" applyFill="1" applyAlignment="1">
      <alignment horizontal="left"/>
    </xf>
    <xf numFmtId="0" fontId="29" fillId="18" borderId="0" xfId="0" applyFont="1" applyFill="1" applyAlignment="1">
      <alignment horizontal="center" vertical="center" wrapText="1"/>
    </xf>
    <xf numFmtId="0" fontId="30" fillId="5" borderId="0" xfId="0" applyFont="1" applyFill="1" applyAlignment="1">
      <alignment horizontal="center" vertical="center"/>
    </xf>
    <xf numFmtId="0" fontId="3" fillId="5" borderId="0" xfId="0" applyFont="1" applyFill="1" applyAlignment="1">
      <alignment horizontal="left" vertical="center" wrapText="1" indent="1"/>
    </xf>
    <xf numFmtId="0" fontId="30" fillId="5"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B8084F"/>
      <color rgb="FFDF56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Off The Job Training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51D-4D1A-9D9D-B98DECAB58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51D-4D1A-9D9D-B98DECAB58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51D-4D1A-9D9D-B98DECAB58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51D-4D1A-9D9D-B98DECAB58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51D-4D1A-9D9D-B98DECAB58D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51D-4D1A-9D9D-B98DECAB58D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51D-4D1A-9D9D-B98DECAB58D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51D-4D1A-9D9D-B98DECAB58D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51D-4D1A-9D9D-B98DECAB58D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51D-4D1A-9D9D-B98DECAB58DA}"/>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51D-4D1A-9D9D-B98DECAB58DA}"/>
              </c:ext>
            </c:extLst>
          </c:dPt>
          <c:cat>
            <c:strRef>
              <c:f>'Plan on a page and Pie chart'!$L$2:$L$12</c:f>
              <c:strCache>
                <c:ptCount val="11"/>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Spare column (e.g. laboratory session)</c:v>
                </c:pt>
                <c:pt idx="7">
                  <c:v>Spare Column (e.g. Mandatory Component)</c:v>
                </c:pt>
                <c:pt idx="8">
                  <c:v>Project Based / Applied Learning to meet Module Assessment</c:v>
                </c:pt>
                <c:pt idx="9">
                  <c:v>Time during working day to focus on assessment preparation</c:v>
                </c:pt>
                <c:pt idx="10">
                  <c:v>Employer-led Training activities (including experiential and project based learning)</c:v>
                </c:pt>
              </c:strCache>
            </c:strRef>
          </c:cat>
          <c:val>
            <c:numRef>
              <c:f>'Plan on a page and Pie chart'!$M$2:$M$12</c:f>
              <c:numCache>
                <c:formatCode>General</c:formatCode>
                <c:ptCount val="11"/>
                <c:pt idx="0">
                  <c:v>266</c:v>
                </c:pt>
                <c:pt idx="1">
                  <c:v>196</c:v>
                </c:pt>
                <c:pt idx="2">
                  <c:v>33</c:v>
                </c:pt>
                <c:pt idx="3">
                  <c:v>0</c:v>
                </c:pt>
                <c:pt idx="4">
                  <c:v>0</c:v>
                </c:pt>
                <c:pt idx="5">
                  <c:v>72</c:v>
                </c:pt>
                <c:pt idx="6">
                  <c:v>72</c:v>
                </c:pt>
                <c:pt idx="7">
                  <c:v>0</c:v>
                </c:pt>
                <c:pt idx="8">
                  <c:v>280</c:v>
                </c:pt>
                <c:pt idx="9">
                  <c:v>125.76526315789461</c:v>
                </c:pt>
                <c:pt idx="10">
                  <c:v>125.76526315789461</c:v>
                </c:pt>
              </c:numCache>
            </c:numRef>
          </c:val>
          <c:extLst>
            <c:ext xmlns:c16="http://schemas.microsoft.com/office/drawing/2014/chart" uri="{C3380CC4-5D6E-409C-BE32-E72D297353CC}">
              <c16:uniqueId val="{00000001-6A46-422B-8163-60A1070A280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123825</xdr:colOff>
      <xdr:row>15</xdr:row>
      <xdr:rowOff>19050</xdr:rowOff>
    </xdr:from>
    <xdr:to>
      <xdr:col>7</xdr:col>
      <xdr:colOff>4038600</xdr:colOff>
      <xdr:row>41</xdr:row>
      <xdr:rowOff>104775</xdr:rowOff>
    </xdr:to>
    <xdr:graphicFrame macro="">
      <xdr:nvGraphicFramePr>
        <xdr:cNvPr id="3" name="Chart 2">
          <a:extLst>
            <a:ext uri="{FF2B5EF4-FFF2-40B4-BE49-F238E27FC236}">
              <a16:creationId xmlns:a16="http://schemas.microsoft.com/office/drawing/2014/main" id="{7007ACA6-0182-1257-D6CA-82B484763E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1981200</xdr:colOff>
      <xdr:row>14</xdr:row>
      <xdr:rowOff>28575</xdr:rowOff>
    </xdr:from>
    <xdr:to>
      <xdr:col>5</xdr:col>
      <xdr:colOff>2105025</xdr:colOff>
      <xdr:row>15</xdr:row>
      <xdr:rowOff>352425</xdr:rowOff>
    </xdr:to>
    <xdr:sp macro="" textlink="">
      <xdr:nvSpPr>
        <xdr:cNvPr id="2" name="Rounded Rectangle 1">
          <a:extLst>
            <a:ext uri="{FF2B5EF4-FFF2-40B4-BE49-F238E27FC236}">
              <a16:creationId xmlns:a16="http://schemas.microsoft.com/office/drawing/2014/main" id="{9401376D-9866-5BDD-4D5B-B0ECBCA229FC}"/>
            </a:ext>
          </a:extLst>
        </xdr:cNvPr>
        <xdr:cNvSpPr/>
      </xdr:nvSpPr>
      <xdr:spPr>
        <a:xfrm>
          <a:off x="6991350" y="12811125"/>
          <a:ext cx="3086100"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a:solidFill>
                <a:schemeClr val="lt1"/>
              </a:solidFill>
              <a:latin typeface="+mn-lt"/>
              <a:ea typeface="+mn-lt"/>
              <a:cs typeface="+mn-lt"/>
            </a:rPr>
            <a:t>Detail of Level 5 employer activities to follow in due course</a:t>
          </a:r>
        </a:p>
      </xdr:txBody>
    </xdr:sp>
    <xdr:clientData/>
  </xdr:twoCellAnchor>
  <xdr:twoCellAnchor>
    <xdr:from>
      <xdr:col>4</xdr:col>
      <xdr:colOff>2066925</xdr:colOff>
      <xdr:row>20</xdr:row>
      <xdr:rowOff>457200</xdr:rowOff>
    </xdr:from>
    <xdr:to>
      <xdr:col>5</xdr:col>
      <xdr:colOff>2190750</xdr:colOff>
      <xdr:row>22</xdr:row>
      <xdr:rowOff>152400</xdr:rowOff>
    </xdr:to>
    <xdr:sp macro="" textlink="">
      <xdr:nvSpPr>
        <xdr:cNvPr id="3" name="Rounded Rectangle 2">
          <a:extLst>
            <a:ext uri="{FF2B5EF4-FFF2-40B4-BE49-F238E27FC236}">
              <a16:creationId xmlns:a16="http://schemas.microsoft.com/office/drawing/2014/main" id="{47BCFFEE-20F3-44E6-90B0-1F8E618D115D}"/>
            </a:ext>
            <a:ext uri="{147F2762-F138-4A5C-976F-8EAC2B608ADB}">
              <a16:predDERef xmlns:a16="http://schemas.microsoft.com/office/drawing/2014/main" pred="{9401376D-9866-5BDD-4D5B-B0ECBCA229FC}"/>
            </a:ext>
          </a:extLst>
        </xdr:cNvPr>
        <xdr:cNvSpPr/>
      </xdr:nvSpPr>
      <xdr:spPr>
        <a:xfrm>
          <a:off x="7077075" y="16573500"/>
          <a:ext cx="3086100"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a:solidFill>
                <a:schemeClr val="lt1"/>
              </a:solidFill>
              <a:latin typeface="+mn-lt"/>
              <a:ea typeface="+mn-lt"/>
              <a:cs typeface="+mn-lt"/>
            </a:rPr>
            <a:t>Detail of Level 6</a:t>
          </a:r>
        </a:p>
        <a:p>
          <a:pPr marL="0" indent="0" algn="ctr"/>
          <a:r>
            <a:rPr lang="en-US" sz="1600">
              <a:solidFill>
                <a:schemeClr val="lt1"/>
              </a:solidFill>
              <a:latin typeface="+mn-lt"/>
              <a:ea typeface="+mn-lt"/>
              <a:cs typeface="+mn-lt"/>
            </a:rPr>
            <a:t> employer activities to follow in due course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2354/st0496_rail-and-rail-systems-senior-engineer_l6_ap-for-publication_231018_qm.pdf" TargetMode="External"/><Relationship Id="rId1" Type="http://schemas.openxmlformats.org/officeDocument/2006/relationships/hyperlink" Target="https://www.instituteforapprenticeships.org/apprenticeship-standards/rail-and-rail-systems-senior-engineer-integrated-degree-v1-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08D16-3557-498C-A5F0-AD701E026DB3}">
  <sheetPr>
    <tabColor rgb="FF0070C0"/>
    <pageSetUpPr fitToPage="1"/>
  </sheetPr>
  <dimension ref="A1:CN45"/>
  <sheetViews>
    <sheetView tabSelected="1" topLeftCell="A10" zoomScale="60" zoomScaleNormal="60" workbookViewId="0">
      <selection activeCell="G23" sqref="G23"/>
    </sheetView>
  </sheetViews>
  <sheetFormatPr defaultRowHeight="14.45"/>
  <cols>
    <col min="2" max="2" width="4.85546875" customWidth="1"/>
    <col min="3" max="3" width="48.42578125" customWidth="1"/>
    <col min="4" max="6" width="11.5703125" customWidth="1"/>
    <col min="7" max="7" width="15" customWidth="1"/>
    <col min="8" max="8" width="11.42578125" customWidth="1"/>
    <col min="9" max="9" width="10.85546875" customWidth="1"/>
    <col min="10" max="20" width="7.42578125" customWidth="1"/>
    <col min="21" max="21" width="33.42578125" customWidth="1"/>
    <col min="22" max="22" width="34.42578125" customWidth="1"/>
    <col min="23" max="23" width="33.140625" customWidth="1"/>
    <col min="24" max="30" width="7.5703125" style="2" customWidth="1"/>
    <col min="31" max="31" width="10.7109375" style="2" customWidth="1"/>
    <col min="32" max="50" width="7.5703125" style="2" customWidth="1"/>
    <col min="51" max="92" width="9.140625" style="49"/>
  </cols>
  <sheetData>
    <row r="1" spans="1:92" ht="15.95" customHeight="1">
      <c r="A1" s="5"/>
      <c r="B1" s="5"/>
      <c r="C1" s="5"/>
      <c r="D1" s="5"/>
      <c r="E1" s="5"/>
      <c r="F1" s="5"/>
      <c r="G1" s="5"/>
      <c r="H1" s="5"/>
      <c r="I1" s="5"/>
      <c r="J1" s="5"/>
      <c r="K1" s="5"/>
      <c r="L1" s="5"/>
      <c r="M1" s="5"/>
      <c r="N1" s="5"/>
      <c r="O1" s="5"/>
      <c r="P1" s="5"/>
      <c r="Q1" s="5"/>
      <c r="R1" s="5"/>
      <c r="S1" s="5"/>
      <c r="T1" s="5"/>
      <c r="U1" s="5"/>
      <c r="V1" s="5"/>
      <c r="W1" s="5"/>
      <c r="X1" s="6"/>
      <c r="Y1" s="6"/>
      <c r="Z1" s="6"/>
      <c r="AA1" s="6"/>
      <c r="AB1" s="6"/>
      <c r="AC1" s="6"/>
      <c r="AD1" s="6"/>
      <c r="AE1" s="6"/>
      <c r="AF1" s="6"/>
      <c r="AG1" s="6"/>
      <c r="AH1" s="6"/>
      <c r="AI1" s="6"/>
      <c r="AJ1" s="6"/>
      <c r="AK1" s="6"/>
      <c r="AL1" s="6"/>
      <c r="AM1" s="6"/>
      <c r="AN1" s="6"/>
      <c r="AO1" s="6"/>
      <c r="AP1" s="6"/>
      <c r="AQ1" s="6"/>
      <c r="AR1" s="6"/>
      <c r="AS1" s="6"/>
      <c r="AT1" s="6"/>
      <c r="AU1" s="6"/>
      <c r="AV1" s="6"/>
      <c r="AW1" s="6"/>
      <c r="AX1" s="6"/>
      <c r="AY1" s="138"/>
      <c r="AZ1" s="138"/>
    </row>
    <row r="2" spans="1:92" s="1" customFormat="1" ht="25.5" customHeight="1">
      <c r="A2" s="7"/>
      <c r="B2" s="7"/>
      <c r="C2" s="14" t="s">
        <v>0</v>
      </c>
      <c r="D2" s="221" t="s">
        <v>1</v>
      </c>
      <c r="E2" s="221"/>
      <c r="F2" s="221"/>
      <c r="G2" s="221"/>
      <c r="H2" s="125"/>
      <c r="I2" s="204" t="s">
        <v>2</v>
      </c>
      <c r="J2" s="204"/>
      <c r="K2" s="204"/>
      <c r="L2" s="204"/>
      <c r="M2" s="204"/>
      <c r="N2" s="204"/>
      <c r="O2" s="204"/>
      <c r="P2" s="204"/>
      <c r="Q2" s="204"/>
      <c r="R2" s="204"/>
      <c r="S2" s="204"/>
      <c r="T2" s="204"/>
      <c r="U2" s="204"/>
      <c r="V2" s="204"/>
      <c r="W2" s="204"/>
      <c r="X2" s="204"/>
      <c r="Y2" s="204"/>
      <c r="Z2" s="204"/>
      <c r="AA2" s="204"/>
      <c r="AB2" s="204"/>
      <c r="AC2" s="204"/>
      <c r="AD2" s="7"/>
      <c r="AE2" s="7"/>
      <c r="AF2" s="7"/>
      <c r="AG2" s="7"/>
      <c r="AH2" s="7"/>
      <c r="AI2" s="7"/>
      <c r="AJ2" s="7"/>
      <c r="AK2" s="7"/>
      <c r="AL2" s="7"/>
      <c r="AM2" s="7"/>
      <c r="AN2" s="7"/>
      <c r="AO2" s="7"/>
      <c r="AP2" s="7"/>
      <c r="AQ2" s="7"/>
      <c r="AR2" s="7"/>
      <c r="AS2" s="7"/>
      <c r="AT2" s="7"/>
      <c r="AU2" s="7"/>
      <c r="AV2" s="7"/>
      <c r="AW2" s="7"/>
      <c r="AX2" s="7"/>
      <c r="AY2" s="139"/>
      <c r="AZ2" s="139"/>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c r="CA2" s="170"/>
      <c r="CB2" s="170"/>
      <c r="CC2" s="170"/>
      <c r="CD2" s="170"/>
      <c r="CE2" s="170"/>
      <c r="CF2" s="170"/>
      <c r="CG2" s="170"/>
      <c r="CH2" s="170"/>
      <c r="CI2" s="170"/>
      <c r="CJ2" s="170"/>
      <c r="CK2" s="170"/>
      <c r="CL2" s="170"/>
      <c r="CM2" s="170"/>
      <c r="CN2" s="170"/>
    </row>
    <row r="3" spans="1:92" s="1" customFormat="1" ht="25.5" customHeight="1">
      <c r="A3" s="7"/>
      <c r="B3" s="7"/>
      <c r="C3" s="15"/>
      <c r="D3" s="221"/>
      <c r="E3" s="221"/>
      <c r="F3" s="221"/>
      <c r="G3" s="221"/>
      <c r="H3" s="126"/>
      <c r="I3" s="204" t="s">
        <v>3</v>
      </c>
      <c r="J3" s="204"/>
      <c r="K3" s="204"/>
      <c r="L3" s="204"/>
      <c r="M3" s="204"/>
      <c r="N3" s="204"/>
      <c r="O3" s="204"/>
      <c r="P3" s="204"/>
      <c r="Q3" s="204"/>
      <c r="R3" s="204"/>
      <c r="S3" s="204"/>
      <c r="T3" s="204"/>
      <c r="U3" s="204"/>
      <c r="V3" s="204"/>
      <c r="W3" s="204"/>
      <c r="X3" s="204"/>
      <c r="Y3" s="204"/>
      <c r="Z3" s="204"/>
      <c r="AA3" s="204"/>
      <c r="AB3" s="204"/>
      <c r="AC3" s="204"/>
      <c r="AD3" s="7"/>
      <c r="AE3" s="7"/>
      <c r="AF3" s="7"/>
      <c r="AG3" s="7"/>
      <c r="AH3" s="7"/>
      <c r="AI3" s="7"/>
      <c r="AJ3" s="7"/>
      <c r="AK3" s="7"/>
      <c r="AL3" s="7"/>
      <c r="AM3" s="7"/>
      <c r="AN3" s="7"/>
      <c r="AO3" s="7"/>
      <c r="AP3" s="7"/>
      <c r="AQ3" s="7"/>
      <c r="AR3" s="7"/>
      <c r="AS3" s="7"/>
      <c r="AT3" s="7"/>
      <c r="AU3" s="7"/>
      <c r="AV3" s="7"/>
      <c r="AW3" s="7"/>
      <c r="AX3" s="7"/>
      <c r="AY3" s="139"/>
      <c r="AZ3" s="139"/>
      <c r="BA3" s="170"/>
      <c r="BB3" s="170"/>
      <c r="BC3" s="170"/>
      <c r="BD3" s="170"/>
      <c r="BE3" s="170"/>
      <c r="BF3" s="170"/>
      <c r="BG3" s="170"/>
      <c r="BH3" s="170"/>
      <c r="BI3" s="170"/>
      <c r="BJ3" s="170"/>
      <c r="BK3" s="170"/>
      <c r="BL3" s="170"/>
      <c r="BM3" s="170"/>
      <c r="BN3" s="170"/>
      <c r="BO3" s="170"/>
      <c r="BP3" s="170"/>
      <c r="BQ3" s="170"/>
      <c r="BR3" s="170"/>
      <c r="BS3" s="170"/>
      <c r="BT3" s="170"/>
      <c r="BU3" s="170"/>
      <c r="BV3" s="170"/>
      <c r="BW3" s="170"/>
      <c r="BX3" s="170"/>
      <c r="BY3" s="170"/>
      <c r="BZ3" s="170"/>
      <c r="CA3" s="170"/>
      <c r="CB3" s="170"/>
      <c r="CC3" s="170"/>
      <c r="CD3" s="170"/>
      <c r="CE3" s="170"/>
      <c r="CF3" s="170"/>
      <c r="CG3" s="170"/>
      <c r="CH3" s="170"/>
      <c r="CI3" s="170"/>
      <c r="CJ3" s="170"/>
      <c r="CK3" s="170"/>
      <c r="CL3" s="170"/>
      <c r="CM3" s="170"/>
      <c r="CN3" s="170"/>
    </row>
    <row r="4" spans="1:92" s="1" customFormat="1" ht="25.5" customHeight="1">
      <c r="A4" s="7"/>
      <c r="B4" s="7"/>
      <c r="C4" s="14" t="s">
        <v>4</v>
      </c>
      <c r="D4" s="15"/>
      <c r="E4" s="15"/>
      <c r="F4" s="15"/>
      <c r="G4" s="15"/>
      <c r="H4" s="126"/>
      <c r="I4" s="127">
        <v>6</v>
      </c>
      <c r="J4" s="128"/>
      <c r="K4" s="128"/>
      <c r="L4" s="128"/>
      <c r="M4" s="128"/>
      <c r="N4" s="128"/>
      <c r="O4" s="128"/>
      <c r="P4" s="128"/>
      <c r="Q4" s="128"/>
      <c r="R4" s="128"/>
      <c r="S4" s="128"/>
      <c r="T4" s="128"/>
      <c r="U4" s="128"/>
      <c r="V4" s="128"/>
      <c r="W4" s="128"/>
      <c r="X4" s="128"/>
      <c r="Y4" s="128"/>
      <c r="Z4" s="128"/>
      <c r="AA4" s="128"/>
      <c r="AB4" s="128"/>
      <c r="AC4" s="128"/>
      <c r="AD4" s="7"/>
      <c r="AE4" s="7"/>
      <c r="AF4" s="7"/>
      <c r="AG4" s="7"/>
      <c r="AH4" s="7"/>
      <c r="AI4" s="7"/>
      <c r="AJ4" s="7"/>
      <c r="AK4" s="7"/>
      <c r="AL4" s="7"/>
      <c r="AM4" s="7"/>
      <c r="AN4" s="7"/>
      <c r="AO4" s="7"/>
      <c r="AP4" s="7"/>
      <c r="AQ4" s="7"/>
      <c r="AR4" s="7"/>
      <c r="AS4" s="7"/>
      <c r="AT4" s="7"/>
      <c r="AU4" s="7"/>
      <c r="AV4" s="7"/>
      <c r="AW4" s="7"/>
      <c r="AX4" s="7"/>
      <c r="AY4" s="139"/>
      <c r="AZ4" s="139"/>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row>
    <row r="5" spans="1:92" ht="25.5" customHeight="1">
      <c r="A5" s="5"/>
      <c r="B5" s="5"/>
      <c r="C5" s="15"/>
      <c r="D5" s="15"/>
      <c r="E5" s="15"/>
      <c r="F5" s="15"/>
      <c r="G5" s="15"/>
      <c r="H5" s="126"/>
      <c r="I5" s="128"/>
      <c r="J5" s="128"/>
      <c r="K5" s="128"/>
      <c r="L5" s="128"/>
      <c r="M5" s="128"/>
      <c r="N5" s="128"/>
      <c r="O5" s="128"/>
      <c r="P5" s="128"/>
      <c r="Q5" s="128"/>
      <c r="R5" s="128"/>
      <c r="S5" s="128"/>
      <c r="T5" s="128"/>
      <c r="U5" s="128"/>
      <c r="V5" s="128"/>
      <c r="W5" s="128"/>
      <c r="X5" s="128"/>
      <c r="Y5" s="128"/>
      <c r="Z5" s="128"/>
      <c r="AA5" s="128"/>
      <c r="AB5" s="128"/>
      <c r="AC5" s="128"/>
      <c r="AD5" s="6"/>
      <c r="AE5" s="205" t="s">
        <v>5</v>
      </c>
      <c r="AF5" s="206"/>
      <c r="AG5" s="206"/>
      <c r="AH5" s="206"/>
      <c r="AI5" s="206"/>
      <c r="AJ5" s="206"/>
      <c r="AK5" s="207"/>
      <c r="AL5" s="6"/>
      <c r="AM5" s="6"/>
      <c r="AN5" s="6"/>
      <c r="AO5" s="6"/>
      <c r="AP5" s="6"/>
      <c r="AQ5" s="6"/>
      <c r="AR5" s="6"/>
      <c r="AS5" s="6"/>
      <c r="AT5" s="6"/>
      <c r="AU5" s="6"/>
      <c r="AV5" s="6"/>
      <c r="AW5" s="6"/>
      <c r="AX5" s="6"/>
      <c r="AY5" s="138"/>
      <c r="AZ5" s="138"/>
    </row>
    <row r="6" spans="1:92" ht="25.5" customHeight="1">
      <c r="A6" s="5"/>
      <c r="B6" s="5"/>
      <c r="C6" s="14" t="s">
        <v>6</v>
      </c>
      <c r="D6" s="14"/>
      <c r="E6" s="14"/>
      <c r="F6" s="14"/>
      <c r="G6" s="14"/>
      <c r="H6" s="125"/>
      <c r="I6" s="126" t="s">
        <v>7</v>
      </c>
      <c r="J6" s="126"/>
      <c r="K6" s="126"/>
      <c r="L6" s="126"/>
      <c r="M6" s="126"/>
      <c r="N6" s="126"/>
      <c r="O6" s="126"/>
      <c r="P6" s="126"/>
      <c r="Q6" s="126"/>
      <c r="R6" s="126"/>
      <c r="S6" s="126"/>
      <c r="T6" s="202" t="s">
        <v>8</v>
      </c>
      <c r="U6" s="202"/>
      <c r="V6" s="202"/>
      <c r="W6" s="202"/>
      <c r="X6" s="202"/>
      <c r="Y6" s="202"/>
      <c r="Z6" s="202"/>
      <c r="AA6" s="126"/>
      <c r="AB6" s="126"/>
      <c r="AC6" s="126"/>
      <c r="AD6" s="6"/>
      <c r="AE6" s="208" t="s">
        <v>9</v>
      </c>
      <c r="AF6" s="209"/>
      <c r="AG6" s="209"/>
      <c r="AH6" s="209"/>
      <c r="AI6" s="209"/>
      <c r="AJ6" s="209"/>
      <c r="AK6" s="210"/>
      <c r="AL6" s="6"/>
      <c r="AM6" s="6"/>
      <c r="AN6" s="6"/>
      <c r="AO6" s="6"/>
      <c r="AP6" s="6"/>
      <c r="AQ6" s="6"/>
      <c r="AR6" s="6"/>
      <c r="AS6" s="6"/>
      <c r="AT6" s="6"/>
      <c r="AU6" s="6"/>
      <c r="AV6" s="6"/>
      <c r="AW6" s="6"/>
      <c r="AX6" s="6"/>
      <c r="AY6" s="138"/>
      <c r="AZ6" s="138"/>
    </row>
    <row r="7" spans="1:92" ht="25.5" customHeight="1">
      <c r="A7" s="5"/>
      <c r="B7" s="5"/>
      <c r="C7" s="15"/>
      <c r="D7" s="15"/>
      <c r="E7" s="15"/>
      <c r="F7" s="15"/>
      <c r="G7" s="15"/>
      <c r="H7" s="126"/>
      <c r="I7" s="126"/>
      <c r="J7" s="126"/>
      <c r="K7" s="126"/>
      <c r="L7" s="126"/>
      <c r="M7" s="126"/>
      <c r="N7" s="126"/>
      <c r="O7" s="126"/>
      <c r="P7" s="126"/>
      <c r="Q7" s="126"/>
      <c r="R7" s="126"/>
      <c r="S7" s="126"/>
      <c r="T7" s="202"/>
      <c r="U7" s="202"/>
      <c r="V7" s="202"/>
      <c r="W7" s="202"/>
      <c r="X7" s="202"/>
      <c r="Y7" s="202"/>
      <c r="Z7" s="202"/>
      <c r="AA7" s="126"/>
      <c r="AB7" s="126"/>
      <c r="AC7" s="126"/>
      <c r="AD7" s="6"/>
      <c r="AE7" s="211" t="s">
        <v>10</v>
      </c>
      <c r="AF7" s="212"/>
      <c r="AG7" s="212"/>
      <c r="AH7" s="212"/>
      <c r="AI7" s="212"/>
      <c r="AJ7" s="212"/>
      <c r="AK7" s="213"/>
      <c r="AL7" s="6"/>
      <c r="AM7" s="6"/>
      <c r="AN7" s="6"/>
      <c r="AO7" s="6"/>
      <c r="AP7" s="6"/>
      <c r="AQ7" s="6"/>
      <c r="AR7" s="6"/>
      <c r="AS7" s="6"/>
      <c r="AT7" s="6"/>
      <c r="AU7" s="6"/>
      <c r="AV7" s="6"/>
      <c r="AW7" s="6"/>
      <c r="AX7" s="6"/>
      <c r="AY7" s="138"/>
      <c r="AZ7" s="138"/>
    </row>
    <row r="8" spans="1:92" ht="25.5" customHeight="1">
      <c r="A8" s="5"/>
      <c r="B8" s="5"/>
      <c r="C8" s="15"/>
      <c r="D8" s="15"/>
      <c r="E8" s="15"/>
      <c r="F8" s="15"/>
      <c r="G8" s="15"/>
      <c r="H8" s="15"/>
      <c r="I8" s="16"/>
      <c r="J8" s="16"/>
      <c r="K8" s="16"/>
      <c r="L8" s="16"/>
      <c r="M8" s="16"/>
      <c r="N8" s="16"/>
      <c r="O8" s="16"/>
      <c r="P8" s="16"/>
      <c r="Q8" s="16"/>
      <c r="R8" s="16"/>
      <c r="S8" s="16"/>
      <c r="T8" s="202"/>
      <c r="U8" s="202"/>
      <c r="V8" s="202"/>
      <c r="W8" s="202"/>
      <c r="X8" s="202"/>
      <c r="Y8" s="202"/>
      <c r="Z8" s="202"/>
      <c r="AA8" s="16"/>
      <c r="AB8" s="16"/>
      <c r="AC8" s="16"/>
      <c r="AD8" s="6"/>
      <c r="AE8" s="214" t="s">
        <v>11</v>
      </c>
      <c r="AF8" s="215"/>
      <c r="AG8" s="215"/>
      <c r="AH8" s="215"/>
      <c r="AI8" s="215"/>
      <c r="AJ8" s="215"/>
      <c r="AK8" s="216"/>
      <c r="AL8" s="6"/>
      <c r="AM8" s="6"/>
      <c r="AN8" s="6"/>
      <c r="AO8" s="6"/>
      <c r="AP8" s="6"/>
      <c r="AQ8" s="6"/>
      <c r="AR8" s="6"/>
      <c r="AS8" s="6"/>
      <c r="AT8" s="6"/>
      <c r="AU8" s="6"/>
      <c r="AV8" s="6"/>
      <c r="AW8" s="6"/>
      <c r="AX8" s="6"/>
      <c r="AY8" s="138"/>
      <c r="AZ8" s="138"/>
    </row>
    <row r="9" spans="1:92" ht="25.5" customHeight="1">
      <c r="A9" s="5"/>
      <c r="B9" s="5"/>
      <c r="C9" s="15" t="s">
        <v>12</v>
      </c>
      <c r="D9" s="15"/>
      <c r="E9" s="15"/>
      <c r="F9" s="15"/>
      <c r="G9" s="15"/>
      <c r="H9" s="56" t="s">
        <v>13</v>
      </c>
      <c r="I9" s="63">
        <v>48</v>
      </c>
      <c r="J9" s="66" t="s">
        <v>14</v>
      </c>
      <c r="K9" s="16"/>
      <c r="L9" s="16"/>
      <c r="M9" s="16"/>
      <c r="N9" s="16"/>
      <c r="O9" s="16"/>
      <c r="P9" s="16"/>
      <c r="Q9" s="16"/>
      <c r="R9" s="16"/>
      <c r="S9" s="16"/>
      <c r="T9" s="202"/>
      <c r="U9" s="202"/>
      <c r="V9" s="202"/>
      <c r="W9" s="202"/>
      <c r="X9" s="202"/>
      <c r="Y9" s="202"/>
      <c r="Z9" s="202"/>
      <c r="AA9" s="16"/>
      <c r="AB9" s="16"/>
      <c r="AC9" s="16"/>
      <c r="AD9" s="16"/>
      <c r="AE9" s="16"/>
      <c r="AF9" s="16"/>
      <c r="AG9" s="16"/>
      <c r="AH9" s="16"/>
      <c r="AI9" s="16"/>
      <c r="AJ9" s="16"/>
      <c r="AK9" s="16"/>
      <c r="AL9" s="16"/>
      <c r="AM9" s="16"/>
      <c r="AN9" s="16"/>
      <c r="AO9" s="6"/>
      <c r="AP9" s="6"/>
      <c r="AQ9" s="6"/>
      <c r="AR9" s="6"/>
      <c r="AS9" s="6"/>
      <c r="AT9" s="6"/>
      <c r="AU9" s="6"/>
      <c r="AV9" s="6"/>
      <c r="AW9" s="6"/>
      <c r="AX9" s="6"/>
      <c r="AY9" s="138"/>
      <c r="AZ9" s="138"/>
    </row>
    <row r="10" spans="1:92" ht="25.5" customHeight="1">
      <c r="A10" s="5"/>
      <c r="B10" s="5"/>
      <c r="C10" s="15" t="s">
        <v>15</v>
      </c>
      <c r="D10" s="15"/>
      <c r="E10" s="15"/>
      <c r="F10" s="15"/>
      <c r="G10" s="15"/>
      <c r="H10" s="15"/>
      <c r="I10" s="56">
        <f>46.4*6*I9/12</f>
        <v>1113.5999999999999</v>
      </c>
      <c r="J10" s="15"/>
      <c r="K10" s="51"/>
      <c r="L10" s="51"/>
      <c r="M10" s="51"/>
      <c r="N10" s="51"/>
      <c r="O10" s="51"/>
      <c r="P10" s="51"/>
      <c r="Q10" s="51"/>
      <c r="R10" s="51"/>
      <c r="S10" s="51"/>
      <c r="T10" s="202"/>
      <c r="U10" s="202"/>
      <c r="V10" s="202"/>
      <c r="W10" s="202"/>
      <c r="X10" s="202"/>
      <c r="Y10" s="202"/>
      <c r="Z10" s="202"/>
      <c r="AA10" s="51"/>
      <c r="AB10" s="51"/>
      <c r="AC10" s="51"/>
      <c r="AD10" s="6"/>
      <c r="AE10" s="6"/>
      <c r="AF10" s="6"/>
      <c r="AG10" s="6"/>
      <c r="AH10" s="6"/>
      <c r="AI10" s="6"/>
      <c r="AJ10" s="6"/>
      <c r="AK10" s="6"/>
      <c r="AL10" s="6"/>
      <c r="AM10" s="6"/>
      <c r="AN10" s="6"/>
      <c r="AO10" s="6"/>
      <c r="AP10" s="6"/>
      <c r="AQ10" s="6"/>
      <c r="AR10" s="6"/>
      <c r="AS10" s="6"/>
      <c r="AT10" s="6"/>
      <c r="AU10" s="6"/>
      <c r="AV10" s="6"/>
      <c r="AW10" s="6"/>
      <c r="AX10" s="6"/>
      <c r="AY10" s="138"/>
      <c r="AZ10" s="138"/>
    </row>
    <row r="11" spans="1:92" ht="25.5" customHeight="1">
      <c r="A11" s="5"/>
      <c r="B11" s="5"/>
      <c r="C11" s="15" t="s">
        <v>16</v>
      </c>
      <c r="D11" s="15"/>
      <c r="E11" s="15"/>
      <c r="F11" s="15"/>
      <c r="G11" s="15"/>
      <c r="H11" s="15"/>
      <c r="I11" s="137">
        <f>I36</f>
        <v>1116.5305263157893</v>
      </c>
      <c r="J11" s="66" t="s">
        <v>17</v>
      </c>
      <c r="K11" s="51"/>
      <c r="L11" s="51"/>
      <c r="M11" s="51"/>
      <c r="N11" s="51"/>
      <c r="O11" s="51"/>
      <c r="P11" s="51"/>
      <c r="Q11" s="51"/>
      <c r="R11" s="51"/>
      <c r="S11" s="51"/>
      <c r="T11" s="202"/>
      <c r="U11" s="202"/>
      <c r="V11" s="202"/>
      <c r="W11" s="202"/>
      <c r="X11" s="202"/>
      <c r="Y11" s="202"/>
      <c r="Z11" s="202"/>
      <c r="AA11" s="51"/>
      <c r="AB11" s="51"/>
      <c r="AC11" s="51"/>
      <c r="AD11" s="6"/>
      <c r="AE11" s="6"/>
      <c r="AF11" s="6"/>
      <c r="AG11" s="6"/>
      <c r="AH11" s="6"/>
      <c r="AI11" s="6"/>
      <c r="AJ11" s="6"/>
      <c r="AK11" s="6"/>
      <c r="AL11" s="6"/>
      <c r="AM11" s="6"/>
      <c r="AN11" s="6"/>
      <c r="AO11" s="6"/>
      <c r="AP11" s="6"/>
      <c r="AQ11" s="6"/>
      <c r="AR11" s="6"/>
      <c r="AS11" s="6"/>
      <c r="AT11" s="6"/>
      <c r="AU11" s="6"/>
      <c r="AV11" s="6"/>
      <c r="AW11" s="6"/>
      <c r="AX11" s="6"/>
      <c r="AY11" s="138"/>
      <c r="AZ11" s="138"/>
    </row>
    <row r="12" spans="1:92">
      <c r="A12" s="5"/>
      <c r="B12" s="5"/>
      <c r="C12" s="5"/>
      <c r="D12" s="5"/>
      <c r="E12" s="5"/>
      <c r="F12" s="5"/>
      <c r="G12" s="5"/>
      <c r="H12" s="5"/>
      <c r="I12" s="5"/>
      <c r="J12" s="5"/>
      <c r="K12" s="5"/>
      <c r="L12" s="5"/>
      <c r="M12" s="5"/>
      <c r="N12" s="5"/>
      <c r="O12" s="5"/>
      <c r="P12" s="5"/>
      <c r="Q12" s="5"/>
      <c r="R12" s="5"/>
      <c r="S12" s="5"/>
      <c r="T12" s="5"/>
      <c r="U12" s="5"/>
      <c r="V12" s="5"/>
      <c r="W12" s="5"/>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138"/>
      <c r="AZ12" s="138"/>
    </row>
    <row r="13" spans="1:92">
      <c r="A13" s="5"/>
      <c r="B13" s="5"/>
      <c r="C13" s="5"/>
      <c r="D13" s="5"/>
      <c r="E13" s="5"/>
      <c r="F13" s="5"/>
      <c r="G13" s="5"/>
      <c r="H13" s="5"/>
      <c r="I13" s="5"/>
      <c r="J13" s="5"/>
      <c r="K13" s="5"/>
      <c r="L13" s="5"/>
      <c r="M13" s="5"/>
      <c r="N13" s="5"/>
      <c r="O13" s="5"/>
      <c r="P13" s="5"/>
      <c r="Q13" s="5"/>
      <c r="R13" s="5"/>
      <c r="S13" s="5"/>
      <c r="T13" s="5"/>
      <c r="U13" s="5"/>
      <c r="V13" s="5"/>
      <c r="W13" s="5"/>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138"/>
      <c r="AZ13" s="138"/>
    </row>
    <row r="14" spans="1:92" ht="377.45" customHeight="1">
      <c r="A14" s="5"/>
      <c r="B14" s="5"/>
      <c r="C14" s="67" t="s">
        <v>18</v>
      </c>
      <c r="D14" s="18" t="s">
        <v>19</v>
      </c>
      <c r="E14" s="52" t="s">
        <v>20</v>
      </c>
      <c r="F14" s="52" t="s">
        <v>21</v>
      </c>
      <c r="G14" s="52" t="s">
        <v>22</v>
      </c>
      <c r="H14" s="54" t="s">
        <v>23</v>
      </c>
      <c r="I14" s="54" t="s">
        <v>24</v>
      </c>
      <c r="J14" s="50" t="s">
        <v>25</v>
      </c>
      <c r="K14" s="50" t="s">
        <v>26</v>
      </c>
      <c r="L14" s="50" t="s">
        <v>27</v>
      </c>
      <c r="M14" s="50" t="s">
        <v>28</v>
      </c>
      <c r="N14" s="53" t="s">
        <v>29</v>
      </c>
      <c r="O14" s="53" t="s">
        <v>30</v>
      </c>
      <c r="P14" s="50" t="s">
        <v>31</v>
      </c>
      <c r="Q14" s="50" t="s">
        <v>32</v>
      </c>
      <c r="R14" s="55" t="s">
        <v>33</v>
      </c>
      <c r="S14" s="55" t="s">
        <v>34</v>
      </c>
      <c r="T14" s="55" t="s">
        <v>35</v>
      </c>
      <c r="U14" s="217" t="s">
        <v>36</v>
      </c>
      <c r="V14" s="218"/>
      <c r="W14" s="219"/>
      <c r="X14" s="30" t="s">
        <v>37</v>
      </c>
      <c r="Y14" s="30" t="s">
        <v>38</v>
      </c>
      <c r="Z14" s="30" t="s">
        <v>39</v>
      </c>
      <c r="AA14" s="30" t="s">
        <v>40</v>
      </c>
      <c r="AB14" s="30" t="s">
        <v>41</v>
      </c>
      <c r="AC14" s="30" t="s">
        <v>42</v>
      </c>
      <c r="AD14" s="30" t="s">
        <v>43</v>
      </c>
      <c r="AE14" s="30" t="s">
        <v>44</v>
      </c>
      <c r="AF14" s="30" t="s">
        <v>45</v>
      </c>
      <c r="AG14" s="30" t="s">
        <v>46</v>
      </c>
      <c r="AH14" s="30" t="s">
        <v>47</v>
      </c>
      <c r="AI14" s="30" t="s">
        <v>48</v>
      </c>
      <c r="AJ14" s="30" t="s">
        <v>49</v>
      </c>
      <c r="AK14" s="30" t="s">
        <v>50</v>
      </c>
      <c r="AL14" s="30" t="s">
        <v>51</v>
      </c>
      <c r="AM14" s="30" t="s">
        <v>52</v>
      </c>
      <c r="AN14" s="30" t="s">
        <v>53</v>
      </c>
      <c r="AO14" s="30" t="s">
        <v>54</v>
      </c>
      <c r="AP14" s="30" t="s">
        <v>55</v>
      </c>
      <c r="AQ14" s="30" t="s">
        <v>56</v>
      </c>
      <c r="AR14" s="30" t="s">
        <v>57</v>
      </c>
      <c r="AS14" s="30" t="s">
        <v>58</v>
      </c>
      <c r="AT14" s="30" t="s">
        <v>59</v>
      </c>
      <c r="AU14" s="30" t="s">
        <v>60</v>
      </c>
      <c r="AV14" s="30" t="s">
        <v>61</v>
      </c>
      <c r="AW14" s="30" t="s">
        <v>62</v>
      </c>
      <c r="AX14" s="30" t="s">
        <v>63</v>
      </c>
      <c r="AY14" s="138"/>
      <c r="AZ14" s="138"/>
    </row>
    <row r="15" spans="1:92" ht="23.45" customHeight="1">
      <c r="A15" s="5"/>
      <c r="B15" s="5"/>
      <c r="C15" s="9"/>
      <c r="D15" s="17"/>
      <c r="E15" s="17"/>
      <c r="F15" s="17"/>
      <c r="G15" s="17"/>
      <c r="H15" s="17"/>
      <c r="I15" s="10"/>
      <c r="J15" s="10"/>
      <c r="K15" s="10"/>
      <c r="L15" s="10"/>
      <c r="M15" s="10"/>
      <c r="N15" s="10"/>
      <c r="O15" s="10"/>
      <c r="P15" s="10"/>
      <c r="Q15" s="10"/>
      <c r="R15" s="10"/>
      <c r="S15" s="10"/>
      <c r="T15" s="10"/>
      <c r="U15" s="92" t="s">
        <v>64</v>
      </c>
      <c r="V15" s="93" t="s">
        <v>65</v>
      </c>
      <c r="W15" s="93" t="s">
        <v>66</v>
      </c>
      <c r="X15" s="11"/>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38"/>
      <c r="AZ15" s="138"/>
    </row>
    <row r="16" spans="1:92" ht="139.5" customHeight="1">
      <c r="A16" s="5"/>
      <c r="B16" s="220" t="s">
        <v>67</v>
      </c>
      <c r="C16" s="129" t="s">
        <v>68</v>
      </c>
      <c r="D16" s="22">
        <v>20</v>
      </c>
      <c r="E16" s="22">
        <v>1</v>
      </c>
      <c r="F16" s="22">
        <v>6</v>
      </c>
      <c r="G16" s="22"/>
      <c r="H16" s="22"/>
      <c r="I16" s="132">
        <f>(($D16/(SUM($D$16:$D$34)))*($I$10))-H16</f>
        <v>58.610526315789464</v>
      </c>
      <c r="J16" s="133">
        <v>24</v>
      </c>
      <c r="K16" s="133">
        <v>24</v>
      </c>
      <c r="L16" s="133"/>
      <c r="M16" s="133">
        <v>0</v>
      </c>
      <c r="N16" s="133"/>
      <c r="O16" s="133"/>
      <c r="P16" s="133"/>
      <c r="Q16" s="133"/>
      <c r="R16" s="133"/>
      <c r="S16" s="133">
        <f>(I16-(SUM(J16:R16)))/2</f>
        <v>5.305263157894732</v>
      </c>
      <c r="T16" s="134">
        <f>(I16-(SUM(J16:R16)))/2</f>
        <v>5.305263157894732</v>
      </c>
      <c r="U16" s="83" t="s">
        <v>69</v>
      </c>
      <c r="V16" s="84" t="s">
        <v>70</v>
      </c>
      <c r="W16" s="85" t="s">
        <v>71</v>
      </c>
      <c r="X16" s="108"/>
      <c r="Y16" s="32"/>
      <c r="Z16" s="42"/>
      <c r="AA16" s="33"/>
      <c r="AB16" s="44"/>
      <c r="AC16" s="33"/>
      <c r="AD16" s="32"/>
      <c r="AE16" s="33"/>
      <c r="AF16" s="33"/>
      <c r="AG16" s="32"/>
      <c r="AH16" s="32"/>
      <c r="AI16" s="32"/>
      <c r="AJ16" s="33"/>
      <c r="AK16" s="33"/>
      <c r="AL16" s="32"/>
      <c r="AM16" s="33"/>
      <c r="AN16" s="33"/>
      <c r="AO16" s="33"/>
      <c r="AP16" s="33"/>
      <c r="AQ16" s="33"/>
      <c r="AR16" s="32"/>
      <c r="AS16" s="32"/>
      <c r="AT16" s="33"/>
      <c r="AU16" s="32"/>
      <c r="AV16" s="33"/>
      <c r="AW16" s="33"/>
      <c r="AX16" s="32"/>
      <c r="AY16" s="138"/>
      <c r="AZ16" s="138"/>
    </row>
    <row r="17" spans="1:92" ht="167.25" customHeight="1">
      <c r="A17" s="5"/>
      <c r="B17" s="220"/>
      <c r="C17" s="129" t="s">
        <v>72</v>
      </c>
      <c r="D17" s="22">
        <v>20</v>
      </c>
      <c r="E17" s="22">
        <v>1</v>
      </c>
      <c r="F17" s="22">
        <v>6</v>
      </c>
      <c r="G17" s="22"/>
      <c r="H17" s="22"/>
      <c r="I17" s="132">
        <f t="shared" ref="I17:I35" si="0">(($D17/(SUM($D$16:$D$34)))*($I$10))-H17</f>
        <v>58.610526315789464</v>
      </c>
      <c r="J17" s="132">
        <v>24</v>
      </c>
      <c r="K17" s="132">
        <v>12</v>
      </c>
      <c r="L17" s="132">
        <v>2</v>
      </c>
      <c r="M17" s="132"/>
      <c r="N17" s="132"/>
      <c r="O17" s="132"/>
      <c r="P17" s="132">
        <v>10</v>
      </c>
      <c r="Q17" s="132"/>
      <c r="R17" s="132"/>
      <c r="S17" s="133">
        <f t="shared" ref="S17:S35" si="1">(I17-(SUM(J17:R17)))/2</f>
        <v>5.305263157894732</v>
      </c>
      <c r="T17" s="134">
        <f t="shared" ref="T17:T35" si="2">(I17-(SUM(J17:R17)))/2</f>
        <v>5.305263157894732</v>
      </c>
      <c r="U17" s="86" t="s">
        <v>73</v>
      </c>
      <c r="V17" s="87" t="s">
        <v>74</v>
      </c>
      <c r="W17" s="88" t="s">
        <v>75</v>
      </c>
      <c r="X17" s="109"/>
      <c r="Y17" s="34"/>
      <c r="Z17" s="119"/>
      <c r="AA17" s="34"/>
      <c r="AB17" s="35"/>
      <c r="AC17" s="35"/>
      <c r="AD17" s="34"/>
      <c r="AE17" s="34"/>
      <c r="AF17" s="34"/>
      <c r="AG17" s="34"/>
      <c r="AH17" s="34"/>
      <c r="AI17" s="35"/>
      <c r="AJ17" s="34"/>
      <c r="AK17" s="34"/>
      <c r="AL17" s="34"/>
      <c r="AM17" s="34"/>
      <c r="AN17" s="34"/>
      <c r="AO17" s="34"/>
      <c r="AP17" s="34"/>
      <c r="AQ17" s="34"/>
      <c r="AR17" s="34"/>
      <c r="AS17" s="34"/>
      <c r="AT17" s="35"/>
      <c r="AU17" s="34"/>
      <c r="AV17" s="34"/>
      <c r="AW17" s="34"/>
      <c r="AX17" s="34"/>
      <c r="AY17" s="138"/>
      <c r="AZ17" s="138"/>
    </row>
    <row r="18" spans="1:92" ht="146.25" customHeight="1">
      <c r="A18" s="5"/>
      <c r="B18" s="220"/>
      <c r="C18" s="129" t="s">
        <v>76</v>
      </c>
      <c r="D18" s="22">
        <v>20</v>
      </c>
      <c r="E18" s="22">
        <v>6</v>
      </c>
      <c r="F18" s="22">
        <v>10</v>
      </c>
      <c r="G18" s="22"/>
      <c r="H18" s="22"/>
      <c r="I18" s="132">
        <f t="shared" si="0"/>
        <v>58.610526315789464</v>
      </c>
      <c r="J18" s="132">
        <v>24</v>
      </c>
      <c r="K18" s="132">
        <v>12</v>
      </c>
      <c r="L18" s="132"/>
      <c r="M18" s="132"/>
      <c r="N18" s="132"/>
      <c r="O18" s="132"/>
      <c r="P18" s="132">
        <v>12</v>
      </c>
      <c r="Q18" s="132"/>
      <c r="R18" s="132"/>
      <c r="S18" s="133">
        <f t="shared" si="1"/>
        <v>5.305263157894732</v>
      </c>
      <c r="T18" s="134">
        <f t="shared" si="2"/>
        <v>5.305263157894732</v>
      </c>
      <c r="U18" s="86" t="s">
        <v>77</v>
      </c>
      <c r="V18" s="87" t="s">
        <v>78</v>
      </c>
      <c r="W18" s="88" t="s">
        <v>79</v>
      </c>
      <c r="X18" s="110"/>
      <c r="Y18" s="114"/>
      <c r="Z18" s="38"/>
      <c r="AA18" s="38"/>
      <c r="AB18" s="36"/>
      <c r="AC18" s="37"/>
      <c r="AD18" s="37"/>
      <c r="AE18" s="38"/>
      <c r="AF18" s="37"/>
      <c r="AG18" s="38"/>
      <c r="AH18" s="37"/>
      <c r="AI18" s="37"/>
      <c r="AJ18" s="38"/>
      <c r="AK18" s="38"/>
      <c r="AL18" s="38"/>
      <c r="AM18" s="118"/>
      <c r="AN18" s="38"/>
      <c r="AO18" s="118"/>
      <c r="AP18" s="38"/>
      <c r="AQ18" s="38"/>
      <c r="AR18" s="38"/>
      <c r="AS18" s="38"/>
      <c r="AT18" s="38"/>
      <c r="AU18" s="38"/>
      <c r="AV18" s="118"/>
      <c r="AW18" s="38"/>
      <c r="AX18" s="38"/>
      <c r="AY18" s="138"/>
      <c r="AZ18" s="138"/>
    </row>
    <row r="19" spans="1:92" ht="150" customHeight="1">
      <c r="A19" s="5"/>
      <c r="B19" s="220"/>
      <c r="C19" s="129" t="s">
        <v>80</v>
      </c>
      <c r="D19" s="22">
        <v>20</v>
      </c>
      <c r="E19" s="22">
        <v>10</v>
      </c>
      <c r="F19" s="22">
        <v>14</v>
      </c>
      <c r="G19" s="22"/>
      <c r="H19" s="22"/>
      <c r="I19" s="132">
        <f t="shared" si="0"/>
        <v>58.610526315789464</v>
      </c>
      <c r="J19" s="132"/>
      <c r="K19" s="132">
        <v>2</v>
      </c>
      <c r="L19" s="132"/>
      <c r="M19" s="132"/>
      <c r="N19" s="132"/>
      <c r="O19" s="132">
        <v>2</v>
      </c>
      <c r="P19" s="132"/>
      <c r="Q19" s="132"/>
      <c r="R19" s="132">
        <v>44</v>
      </c>
      <c r="S19" s="133">
        <f t="shared" si="1"/>
        <v>5.305263157894732</v>
      </c>
      <c r="T19" s="134">
        <f t="shared" si="2"/>
        <v>5.305263157894732</v>
      </c>
      <c r="U19" s="86" t="s">
        <v>81</v>
      </c>
      <c r="V19" s="87" t="s">
        <v>82</v>
      </c>
      <c r="W19" s="88" t="s">
        <v>83</v>
      </c>
      <c r="X19" s="112"/>
      <c r="Y19" s="58"/>
      <c r="Z19" s="115"/>
      <c r="AA19" s="115"/>
      <c r="AB19" s="58"/>
      <c r="AC19" s="58"/>
      <c r="AD19" s="113"/>
      <c r="AE19" s="59"/>
      <c r="AF19" s="58"/>
      <c r="AG19" s="115"/>
      <c r="AH19" s="113"/>
      <c r="AI19" s="58"/>
      <c r="AJ19" s="59"/>
      <c r="AK19" s="59"/>
      <c r="AL19" s="120"/>
      <c r="AM19" s="59"/>
      <c r="AN19" s="59"/>
      <c r="AO19" s="59"/>
      <c r="AP19" s="59"/>
      <c r="AQ19" s="59"/>
      <c r="AR19" s="115"/>
      <c r="AS19" s="115"/>
      <c r="AT19" s="59"/>
      <c r="AU19" s="115"/>
      <c r="AV19" s="59"/>
      <c r="AW19" s="59"/>
      <c r="AX19" s="115"/>
      <c r="AY19" s="138"/>
      <c r="AZ19" s="138"/>
    </row>
    <row r="20" spans="1:92" ht="138.75" customHeight="1">
      <c r="A20" s="5"/>
      <c r="B20" s="220"/>
      <c r="C20" s="129" t="s">
        <v>84</v>
      </c>
      <c r="D20" s="22">
        <v>20</v>
      </c>
      <c r="E20" s="22">
        <v>14</v>
      </c>
      <c r="F20" s="22">
        <v>18</v>
      </c>
      <c r="G20" s="22"/>
      <c r="H20" s="22"/>
      <c r="I20" s="132">
        <f t="shared" si="0"/>
        <v>58.610526315789464</v>
      </c>
      <c r="J20" s="132"/>
      <c r="K20" s="132"/>
      <c r="L20" s="132"/>
      <c r="M20" s="132"/>
      <c r="N20" s="132"/>
      <c r="O20" s="132"/>
      <c r="P20" s="132"/>
      <c r="Q20" s="132"/>
      <c r="R20" s="132"/>
      <c r="S20" s="133">
        <f t="shared" si="1"/>
        <v>29.305263157894732</v>
      </c>
      <c r="T20" s="134">
        <f t="shared" si="2"/>
        <v>29.305263157894732</v>
      </c>
      <c r="U20" s="98" t="s">
        <v>85</v>
      </c>
      <c r="V20" s="99" t="s">
        <v>86</v>
      </c>
      <c r="W20" s="100" t="s">
        <v>87</v>
      </c>
      <c r="X20" s="112"/>
      <c r="Y20" s="113"/>
      <c r="Z20" s="59"/>
      <c r="AA20" s="59"/>
      <c r="AB20" s="58"/>
      <c r="AC20" s="58"/>
      <c r="AD20" s="58"/>
      <c r="AE20" s="121"/>
      <c r="AF20" s="122"/>
      <c r="AG20" s="59"/>
      <c r="AH20" s="113"/>
      <c r="AI20" s="58"/>
      <c r="AJ20" s="115"/>
      <c r="AK20" s="59"/>
      <c r="AL20" s="59"/>
      <c r="AM20" s="59"/>
      <c r="AN20" s="59"/>
      <c r="AO20" s="59"/>
      <c r="AP20" s="115"/>
      <c r="AQ20" s="115"/>
      <c r="AR20" s="59"/>
      <c r="AS20" s="59"/>
      <c r="AT20" s="120"/>
      <c r="AU20" s="59"/>
      <c r="AV20" s="59"/>
      <c r="AW20" s="59"/>
      <c r="AX20" s="59"/>
      <c r="AY20" s="138"/>
      <c r="AZ20" s="138"/>
    </row>
    <row r="21" spans="1:92" ht="143.25" customHeight="1">
      <c r="A21" s="5"/>
      <c r="B21" s="220"/>
      <c r="C21" s="129" t="s">
        <v>88</v>
      </c>
      <c r="D21" s="22">
        <v>20</v>
      </c>
      <c r="E21" s="22">
        <v>14</v>
      </c>
      <c r="F21" s="22">
        <v>18</v>
      </c>
      <c r="G21" s="22"/>
      <c r="H21" s="22"/>
      <c r="I21" s="132">
        <f t="shared" si="0"/>
        <v>58.610526315789464</v>
      </c>
      <c r="J21" s="132"/>
      <c r="K21" s="132">
        <v>2</v>
      </c>
      <c r="L21" s="132"/>
      <c r="M21" s="132"/>
      <c r="N21" s="132"/>
      <c r="O21" s="132"/>
      <c r="P21" s="132"/>
      <c r="Q21" s="132"/>
      <c r="R21" s="132">
        <v>44</v>
      </c>
      <c r="S21" s="133">
        <f t="shared" si="1"/>
        <v>6.305263157894732</v>
      </c>
      <c r="T21" s="134">
        <f t="shared" si="2"/>
        <v>6.305263157894732</v>
      </c>
      <c r="U21" s="89" t="s">
        <v>89</v>
      </c>
      <c r="V21" s="90" t="s">
        <v>90</v>
      </c>
      <c r="W21" s="91" t="s">
        <v>91</v>
      </c>
      <c r="X21" s="111"/>
      <c r="Y21" s="39"/>
      <c r="Z21" s="116"/>
      <c r="AA21" s="40"/>
      <c r="AB21" s="39"/>
      <c r="AC21" s="39"/>
      <c r="AD21" s="39"/>
      <c r="AE21" s="123"/>
      <c r="AF21" s="124"/>
      <c r="AG21" s="40"/>
      <c r="AH21" s="40"/>
      <c r="AI21" s="40"/>
      <c r="AJ21" s="117"/>
      <c r="AK21" s="40"/>
      <c r="AL21" s="39"/>
      <c r="AM21" s="117"/>
      <c r="AN21" s="40"/>
      <c r="AO21" s="40"/>
      <c r="AP21" s="117"/>
      <c r="AQ21" s="117"/>
      <c r="AR21" s="40"/>
      <c r="AS21" s="40"/>
      <c r="AT21" s="40"/>
      <c r="AU21" s="117"/>
      <c r="AV21" s="40"/>
      <c r="AW21" s="39"/>
      <c r="AX21" s="41"/>
      <c r="AY21" s="138"/>
      <c r="AZ21" s="138"/>
    </row>
    <row r="22" spans="1:92" ht="24.95" customHeight="1">
      <c r="A22" s="5"/>
      <c r="B22" s="5"/>
      <c r="C22" s="130"/>
      <c r="D22" s="102"/>
      <c r="E22" s="23"/>
      <c r="F22" s="23"/>
      <c r="G22" s="23"/>
      <c r="H22" s="23"/>
      <c r="I22" s="135"/>
      <c r="J22" s="136"/>
      <c r="K22" s="136"/>
      <c r="L22" s="136"/>
      <c r="M22" s="136"/>
      <c r="N22" s="136"/>
      <c r="O22" s="136"/>
      <c r="P22" s="136"/>
      <c r="Q22" s="136"/>
      <c r="R22" s="136"/>
      <c r="S22" s="136"/>
      <c r="T22" s="136"/>
      <c r="U22" s="136"/>
      <c r="V22" s="93" t="s">
        <v>65</v>
      </c>
      <c r="W22" s="93" t="s">
        <v>66</v>
      </c>
      <c r="X22" s="7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138"/>
      <c r="AZ22" s="138"/>
    </row>
    <row r="23" spans="1:92" ht="110.25" customHeight="1">
      <c r="A23" s="222" t="s">
        <v>92</v>
      </c>
      <c r="B23" s="220"/>
      <c r="C23" s="129" t="s">
        <v>93</v>
      </c>
      <c r="D23" s="22">
        <v>20</v>
      </c>
      <c r="E23" s="106">
        <v>18</v>
      </c>
      <c r="F23" s="106">
        <v>23</v>
      </c>
      <c r="G23" s="101"/>
      <c r="H23" s="106"/>
      <c r="I23" s="132">
        <f t="shared" si="0"/>
        <v>58.610526315789464</v>
      </c>
      <c r="J23" s="132">
        <v>24</v>
      </c>
      <c r="K23" s="132">
        <v>12</v>
      </c>
      <c r="L23" s="132">
        <v>4</v>
      </c>
      <c r="M23" s="132"/>
      <c r="N23" s="132"/>
      <c r="O23" s="132"/>
      <c r="P23" s="132">
        <v>8</v>
      </c>
      <c r="Q23" s="132"/>
      <c r="R23" s="132"/>
      <c r="S23" s="133">
        <f t="shared" si="1"/>
        <v>5.305263157894732</v>
      </c>
      <c r="T23" s="134">
        <f t="shared" si="2"/>
        <v>5.305263157894732</v>
      </c>
      <c r="U23" s="83"/>
      <c r="V23" s="84"/>
      <c r="W23" s="85"/>
      <c r="X23" s="171"/>
      <c r="Y23" s="172"/>
      <c r="Z23" s="173"/>
      <c r="AA23" s="173"/>
      <c r="AB23" s="172"/>
      <c r="AC23" s="173"/>
      <c r="AD23" s="173"/>
      <c r="AE23" s="57"/>
      <c r="AF23" s="57"/>
      <c r="AG23" s="57"/>
      <c r="AH23" s="173"/>
      <c r="AI23" s="173"/>
      <c r="AJ23" s="57"/>
      <c r="AK23" s="173"/>
      <c r="AL23" s="57"/>
      <c r="AM23" s="57"/>
      <c r="AN23" s="173"/>
      <c r="AO23" s="173"/>
      <c r="AP23" s="57"/>
      <c r="AQ23" s="57"/>
      <c r="AR23" s="57"/>
      <c r="AS23" s="173"/>
      <c r="AT23" s="173"/>
      <c r="AU23" s="173"/>
      <c r="AV23" s="172"/>
      <c r="AW23" s="173"/>
      <c r="AX23" s="173"/>
      <c r="AY23" s="138"/>
      <c r="AZ23" s="138"/>
    </row>
    <row r="24" spans="1:92" ht="105" customHeight="1">
      <c r="A24" s="222"/>
      <c r="B24" s="220"/>
      <c r="C24" s="129" t="s">
        <v>94</v>
      </c>
      <c r="D24" s="103">
        <v>20</v>
      </c>
      <c r="E24" s="22">
        <v>18</v>
      </c>
      <c r="F24" s="22">
        <v>22</v>
      </c>
      <c r="G24" s="22"/>
      <c r="H24" s="22"/>
      <c r="I24" s="132">
        <f t="shared" si="0"/>
        <v>58.610526315789464</v>
      </c>
      <c r="J24" s="132">
        <v>24</v>
      </c>
      <c r="K24" s="132">
        <v>12</v>
      </c>
      <c r="L24" s="132"/>
      <c r="M24" s="132"/>
      <c r="N24" s="132"/>
      <c r="O24" s="132"/>
      <c r="P24" s="132">
        <v>12</v>
      </c>
      <c r="Q24" s="132"/>
      <c r="R24" s="132"/>
      <c r="S24" s="133">
        <f t="shared" si="1"/>
        <v>5.305263157894732</v>
      </c>
      <c r="T24" s="134">
        <f t="shared" si="2"/>
        <v>5.305263157894732</v>
      </c>
      <c r="U24" s="83"/>
      <c r="V24" s="84"/>
      <c r="W24" s="85"/>
      <c r="X24" s="174"/>
      <c r="Y24" s="175"/>
      <c r="Z24" s="176"/>
      <c r="AA24" s="43"/>
      <c r="AB24" s="175"/>
      <c r="AC24" s="177"/>
      <c r="AD24" s="43"/>
      <c r="AE24" s="178"/>
      <c r="AF24" s="178"/>
      <c r="AG24" s="44"/>
      <c r="AH24" s="178"/>
      <c r="AI24" s="43"/>
      <c r="AJ24" s="175"/>
      <c r="AK24" s="44"/>
      <c r="AL24" s="43"/>
      <c r="AM24" s="178"/>
      <c r="AN24" s="44"/>
      <c r="AO24" s="43"/>
      <c r="AP24" s="178"/>
      <c r="AQ24" s="178"/>
      <c r="AR24" s="44"/>
      <c r="AS24" s="177"/>
      <c r="AT24" s="179"/>
      <c r="AU24" s="43"/>
      <c r="AV24" s="176"/>
      <c r="AW24" s="43"/>
      <c r="AX24" s="43"/>
      <c r="AY24" s="138"/>
      <c r="AZ24" s="138"/>
    </row>
    <row r="25" spans="1:92" ht="99.75" customHeight="1">
      <c r="A25" s="222"/>
      <c r="B25" s="220"/>
      <c r="C25" s="129" t="s">
        <v>95</v>
      </c>
      <c r="D25" s="22">
        <v>20</v>
      </c>
      <c r="E25" s="22">
        <v>22</v>
      </c>
      <c r="F25" s="22">
        <v>26</v>
      </c>
      <c r="G25" s="22"/>
      <c r="H25" s="22"/>
      <c r="I25" s="132">
        <f t="shared" si="0"/>
        <v>58.610526315789464</v>
      </c>
      <c r="J25" s="132">
        <v>24</v>
      </c>
      <c r="K25" s="132">
        <v>18</v>
      </c>
      <c r="L25" s="132"/>
      <c r="M25" s="132"/>
      <c r="N25" s="132"/>
      <c r="O25" s="132"/>
      <c r="P25" s="132">
        <v>6</v>
      </c>
      <c r="Q25" s="132"/>
      <c r="R25" s="132"/>
      <c r="S25" s="133">
        <f t="shared" si="1"/>
        <v>5.305263157894732</v>
      </c>
      <c r="T25" s="134">
        <f t="shared" si="2"/>
        <v>5.305263157894732</v>
      </c>
      <c r="U25" s="86"/>
      <c r="V25" s="87"/>
      <c r="W25" s="88"/>
      <c r="X25" s="180"/>
      <c r="Y25" s="181"/>
      <c r="Z25" s="181"/>
      <c r="AA25" s="45"/>
      <c r="AB25" s="182"/>
      <c r="AC25" s="183"/>
      <c r="AD25" s="184"/>
      <c r="AE25" s="181"/>
      <c r="AF25" s="181"/>
      <c r="AG25" s="185"/>
      <c r="AH25" s="181"/>
      <c r="AI25" s="45"/>
      <c r="AJ25" s="181"/>
      <c r="AK25" s="45"/>
      <c r="AL25" s="45"/>
      <c r="AM25" s="181"/>
      <c r="AN25" s="45"/>
      <c r="AO25" s="45"/>
      <c r="AP25" s="181"/>
      <c r="AQ25" s="181"/>
      <c r="AR25" s="183"/>
      <c r="AS25" s="185"/>
      <c r="AT25" s="45"/>
      <c r="AU25" s="46"/>
      <c r="AV25" s="46"/>
      <c r="AW25" s="45"/>
      <c r="AX25" s="187"/>
      <c r="AY25" s="138"/>
      <c r="AZ25" s="138"/>
    </row>
    <row r="26" spans="1:92" ht="86.25" customHeight="1">
      <c r="A26" s="222"/>
      <c r="B26" s="220"/>
      <c r="C26" s="129" t="s">
        <v>96</v>
      </c>
      <c r="D26" s="22">
        <v>20</v>
      </c>
      <c r="E26" s="22">
        <v>26</v>
      </c>
      <c r="F26" s="22">
        <v>34</v>
      </c>
      <c r="G26" s="22"/>
      <c r="H26" s="22"/>
      <c r="I26" s="132">
        <f t="shared" si="0"/>
        <v>58.610526315789464</v>
      </c>
      <c r="J26" s="132">
        <v>24</v>
      </c>
      <c r="K26" s="132">
        <v>24</v>
      </c>
      <c r="L26" s="132"/>
      <c r="M26" s="132"/>
      <c r="N26" s="132"/>
      <c r="O26" s="132"/>
      <c r="P26" s="132"/>
      <c r="Q26" s="132"/>
      <c r="R26" s="132"/>
      <c r="S26" s="133">
        <f t="shared" si="1"/>
        <v>5.305263157894732</v>
      </c>
      <c r="T26" s="134">
        <f t="shared" si="2"/>
        <v>5.305263157894732</v>
      </c>
      <c r="U26" s="94"/>
      <c r="V26" s="87"/>
      <c r="W26" s="88"/>
      <c r="X26" s="186"/>
      <c r="Y26" s="181"/>
      <c r="Z26" s="182"/>
      <c r="AA26" s="46"/>
      <c r="AB26" s="181"/>
      <c r="AC26" s="183"/>
      <c r="AD26" s="185"/>
      <c r="AE26" s="181"/>
      <c r="AF26" s="182"/>
      <c r="AG26" s="184"/>
      <c r="AH26" s="181"/>
      <c r="AI26" s="46"/>
      <c r="AJ26" s="181"/>
      <c r="AK26" s="46"/>
      <c r="AL26" s="46"/>
      <c r="AM26" s="182"/>
      <c r="AN26" s="46"/>
      <c r="AO26" s="46"/>
      <c r="AP26" s="184"/>
      <c r="AQ26" s="184"/>
      <c r="AR26" s="187"/>
      <c r="AS26" s="184"/>
      <c r="AT26" s="46"/>
      <c r="AU26" s="46"/>
      <c r="AV26" s="46"/>
      <c r="AW26" s="46"/>
      <c r="AX26" s="187"/>
      <c r="AY26" s="138"/>
      <c r="AZ26" s="138"/>
    </row>
    <row r="27" spans="1:92" ht="129.94999999999999" customHeight="1">
      <c r="A27" s="222"/>
      <c r="B27" s="220"/>
      <c r="C27" s="129" t="s">
        <v>97</v>
      </c>
      <c r="D27" s="22">
        <v>20</v>
      </c>
      <c r="E27" s="22">
        <v>22</v>
      </c>
      <c r="F27" s="22">
        <v>26</v>
      </c>
      <c r="G27" s="22"/>
      <c r="H27" s="22"/>
      <c r="I27" s="132">
        <f t="shared" si="0"/>
        <v>58.610526315789464</v>
      </c>
      <c r="J27" s="132"/>
      <c r="K27" s="132">
        <v>2</v>
      </c>
      <c r="L27" s="132"/>
      <c r="M27" s="132"/>
      <c r="N27" s="132"/>
      <c r="O27" s="132"/>
      <c r="P27" s="132"/>
      <c r="Q27" s="132"/>
      <c r="R27" s="132">
        <v>46</v>
      </c>
      <c r="S27" s="133">
        <f t="shared" si="1"/>
        <v>5.305263157894732</v>
      </c>
      <c r="T27" s="134">
        <f t="shared" si="2"/>
        <v>5.305263157894732</v>
      </c>
      <c r="U27" s="86"/>
      <c r="V27" s="87"/>
      <c r="W27" s="88"/>
      <c r="X27" s="72"/>
      <c r="Y27" s="188"/>
      <c r="Z27" s="189"/>
      <c r="AA27" s="190"/>
      <c r="AB27" s="191"/>
      <c r="AC27" s="188"/>
      <c r="AD27" s="188"/>
      <c r="AE27" s="191"/>
      <c r="AF27" s="189"/>
      <c r="AG27" s="192"/>
      <c r="AH27" s="191"/>
      <c r="AI27" s="190"/>
      <c r="AJ27" s="191"/>
      <c r="AK27" s="190"/>
      <c r="AL27" s="60"/>
      <c r="AM27" s="189"/>
      <c r="AN27" s="60"/>
      <c r="AO27" s="190"/>
      <c r="AP27" s="190"/>
      <c r="AQ27" s="190"/>
      <c r="AR27" s="192"/>
      <c r="AS27" s="190"/>
      <c r="AT27" s="192"/>
      <c r="AU27" s="192"/>
      <c r="AV27" s="192"/>
      <c r="AW27" s="192"/>
      <c r="AX27" s="192"/>
      <c r="AY27" s="138"/>
      <c r="AZ27" s="138"/>
    </row>
    <row r="28" spans="1:92" ht="107.25" customHeight="1">
      <c r="A28" s="222"/>
      <c r="B28" s="220"/>
      <c r="C28" s="129" t="s">
        <v>98</v>
      </c>
      <c r="D28" s="22">
        <v>20</v>
      </c>
      <c r="E28" s="22">
        <v>26</v>
      </c>
      <c r="F28" s="22">
        <v>34</v>
      </c>
      <c r="G28" s="22"/>
      <c r="H28" s="22"/>
      <c r="I28" s="132">
        <f t="shared" si="0"/>
        <v>58.610526315789464</v>
      </c>
      <c r="J28" s="132"/>
      <c r="K28" s="132">
        <v>2</v>
      </c>
      <c r="L28" s="132"/>
      <c r="M28" s="132"/>
      <c r="N28" s="132"/>
      <c r="O28" s="132"/>
      <c r="P28" s="132"/>
      <c r="Q28" s="132"/>
      <c r="R28" s="132">
        <v>46</v>
      </c>
      <c r="S28" s="133">
        <f t="shared" si="1"/>
        <v>5.305263157894732</v>
      </c>
      <c r="T28" s="134">
        <f t="shared" si="2"/>
        <v>5.305263157894732</v>
      </c>
      <c r="U28" s="86"/>
      <c r="V28" s="87"/>
      <c r="W28" s="88"/>
      <c r="X28" s="72"/>
      <c r="Y28" s="188"/>
      <c r="Z28" s="189"/>
      <c r="AA28" s="190"/>
      <c r="AB28" s="191"/>
      <c r="AC28" s="188"/>
      <c r="AD28" s="188"/>
      <c r="AE28" s="191"/>
      <c r="AF28" s="189"/>
      <c r="AG28" s="192"/>
      <c r="AH28" s="191"/>
      <c r="AI28" s="190"/>
      <c r="AJ28" s="191"/>
      <c r="AK28" s="190"/>
      <c r="AL28" s="60"/>
      <c r="AM28" s="189"/>
      <c r="AN28" s="60"/>
      <c r="AO28" s="190"/>
      <c r="AP28" s="190"/>
      <c r="AQ28" s="190"/>
      <c r="AR28" s="192"/>
      <c r="AS28" s="190"/>
      <c r="AT28" s="192"/>
      <c r="AU28" s="192"/>
      <c r="AV28" s="192"/>
      <c r="AW28" s="192"/>
      <c r="AX28" s="192"/>
      <c r="AY28" s="138"/>
      <c r="AZ28" s="138"/>
    </row>
    <row r="29" spans="1:92" ht="20.45" customHeight="1">
      <c r="A29" s="5"/>
      <c r="B29" s="5"/>
      <c r="C29" s="130"/>
      <c r="D29" s="102"/>
      <c r="E29" s="23"/>
      <c r="F29" s="23"/>
      <c r="G29" s="23"/>
      <c r="H29" s="23"/>
      <c r="I29" s="135"/>
      <c r="J29" s="136"/>
      <c r="K29" s="136"/>
      <c r="L29" s="136"/>
      <c r="M29" s="136"/>
      <c r="N29" s="136"/>
      <c r="O29" s="136"/>
      <c r="P29" s="136"/>
      <c r="Q29" s="136"/>
      <c r="R29" s="136"/>
      <c r="S29" s="136"/>
      <c r="T29" s="136"/>
      <c r="U29" s="92" t="s">
        <v>64</v>
      </c>
      <c r="V29" s="93" t="s">
        <v>65</v>
      </c>
      <c r="W29" s="93" t="s">
        <v>66</v>
      </c>
      <c r="X29" s="73"/>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138"/>
      <c r="AZ29" s="138"/>
    </row>
    <row r="30" spans="1:92" s="104" customFormat="1" ht="84.75" customHeight="1">
      <c r="A30"/>
      <c r="B30" s="220" t="s">
        <v>99</v>
      </c>
      <c r="C30" s="129" t="s">
        <v>100</v>
      </c>
      <c r="D30" s="22">
        <v>20</v>
      </c>
      <c r="E30" s="22">
        <v>34</v>
      </c>
      <c r="F30" s="22">
        <v>38</v>
      </c>
      <c r="G30" s="105"/>
      <c r="H30" s="105"/>
      <c r="I30" s="132">
        <f t="shared" si="0"/>
        <v>58.610526315789464</v>
      </c>
      <c r="J30" s="132">
        <v>24</v>
      </c>
      <c r="K30" s="132">
        <v>24</v>
      </c>
      <c r="L30" s="132"/>
      <c r="M30" s="132"/>
      <c r="N30" s="132"/>
      <c r="O30" s="132"/>
      <c r="P30" s="132"/>
      <c r="Q30" s="132"/>
      <c r="R30" s="132"/>
      <c r="S30" s="133">
        <f t="shared" si="1"/>
        <v>5.305263157894732</v>
      </c>
      <c r="T30" s="134">
        <f t="shared" si="2"/>
        <v>5.305263157894732</v>
      </c>
      <c r="U30" s="86"/>
      <c r="V30" s="87"/>
      <c r="W30" s="88"/>
      <c r="X30" s="73"/>
      <c r="Y30" s="193"/>
      <c r="Z30" s="57"/>
      <c r="AA30" s="57"/>
      <c r="AB30" s="173"/>
      <c r="AC30" s="57"/>
      <c r="AD30" s="57"/>
      <c r="AE30" s="173"/>
      <c r="AF30" s="57"/>
      <c r="AG30" s="57"/>
      <c r="AH30" s="57"/>
      <c r="AI30" s="173"/>
      <c r="AJ30" s="57"/>
      <c r="AK30" s="57"/>
      <c r="AL30" s="57"/>
      <c r="AM30" s="173"/>
      <c r="AN30" s="57"/>
      <c r="AO30" s="57"/>
      <c r="AP30" s="57"/>
      <c r="AQ30" s="57"/>
      <c r="AR30" s="57"/>
      <c r="AS30" s="57"/>
      <c r="AT30" s="57"/>
      <c r="AU30" s="57"/>
      <c r="AV30" s="57"/>
      <c r="AW30" s="57"/>
      <c r="AX30" s="172"/>
      <c r="AY30" s="138"/>
      <c r="AZ30" s="138"/>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row>
    <row r="31" spans="1:92" ht="84.75" customHeight="1">
      <c r="A31" s="5"/>
      <c r="B31" s="220"/>
      <c r="C31" s="129" t="s">
        <v>101</v>
      </c>
      <c r="D31" s="22">
        <v>20</v>
      </c>
      <c r="E31" s="22">
        <v>34</v>
      </c>
      <c r="F31" s="22">
        <v>38</v>
      </c>
      <c r="G31" s="22"/>
      <c r="H31" s="22"/>
      <c r="I31" s="132">
        <f t="shared" si="0"/>
        <v>58.610526315789464</v>
      </c>
      <c r="J31" s="132">
        <v>24</v>
      </c>
      <c r="K31" s="132">
        <v>24</v>
      </c>
      <c r="L31" s="132"/>
      <c r="M31" s="132"/>
      <c r="N31" s="132"/>
      <c r="O31" s="132"/>
      <c r="P31" s="132"/>
      <c r="Q31" s="132"/>
      <c r="R31" s="132"/>
      <c r="S31" s="133">
        <f t="shared" si="1"/>
        <v>5.305263157894732</v>
      </c>
      <c r="T31" s="134">
        <f t="shared" si="2"/>
        <v>5.305263157894732</v>
      </c>
      <c r="U31" s="86"/>
      <c r="V31" s="87"/>
      <c r="W31" s="88"/>
      <c r="X31" s="194"/>
      <c r="Y31" s="43"/>
      <c r="Z31" s="175"/>
      <c r="AA31" s="175"/>
      <c r="AB31" s="175"/>
      <c r="AC31" s="178"/>
      <c r="AD31" s="176"/>
      <c r="AE31" s="179"/>
      <c r="AF31" s="179"/>
      <c r="AG31" s="177"/>
      <c r="AH31" s="176"/>
      <c r="AI31" s="176"/>
      <c r="AJ31" s="176"/>
      <c r="AK31" s="177"/>
      <c r="AL31" s="176"/>
      <c r="AM31" s="176"/>
      <c r="AN31" s="177"/>
      <c r="AO31" s="177"/>
      <c r="AP31" s="179"/>
      <c r="AQ31" s="179"/>
      <c r="AR31" s="179"/>
      <c r="AS31" s="179"/>
      <c r="AT31" s="179"/>
      <c r="AU31" s="179"/>
      <c r="AV31" s="195"/>
      <c r="AW31" s="195"/>
      <c r="AX31" s="178"/>
      <c r="AY31" s="138"/>
      <c r="AZ31" s="138"/>
    </row>
    <row r="32" spans="1:92" ht="84.75" customHeight="1">
      <c r="A32" s="5"/>
      <c r="B32" s="220"/>
      <c r="C32" s="129" t="s">
        <v>102</v>
      </c>
      <c r="D32" s="22">
        <v>60</v>
      </c>
      <c r="E32" s="22">
        <v>42</v>
      </c>
      <c r="F32" s="22">
        <v>48</v>
      </c>
      <c r="G32" s="22"/>
      <c r="H32" s="22"/>
      <c r="I32" s="132">
        <f t="shared" si="0"/>
        <v>175.8315789473684</v>
      </c>
      <c r="J32" s="132">
        <v>2</v>
      </c>
      <c r="K32" s="132">
        <v>2</v>
      </c>
      <c r="L32" s="132">
        <v>24</v>
      </c>
      <c r="M32" s="132"/>
      <c r="N32" s="132"/>
      <c r="O32" s="132">
        <v>16</v>
      </c>
      <c r="P32" s="132"/>
      <c r="Q32" s="132"/>
      <c r="R32" s="132">
        <v>100</v>
      </c>
      <c r="S32" s="133">
        <f t="shared" si="1"/>
        <v>15.9157894736842</v>
      </c>
      <c r="T32" s="134">
        <f t="shared" si="2"/>
        <v>15.9157894736842</v>
      </c>
      <c r="U32" s="86"/>
      <c r="V32" s="87"/>
      <c r="W32" s="88"/>
      <c r="X32" s="196"/>
      <c r="Y32" s="197"/>
      <c r="Z32" s="198"/>
      <c r="AA32" s="198"/>
      <c r="AB32" s="198"/>
      <c r="AC32" s="199"/>
      <c r="AD32" s="198"/>
      <c r="AE32" s="199"/>
      <c r="AF32" s="199"/>
      <c r="AG32" s="199"/>
      <c r="AH32" s="198"/>
      <c r="AI32" s="198"/>
      <c r="AJ32" s="198"/>
      <c r="AK32" s="199"/>
      <c r="AL32" s="198"/>
      <c r="AM32" s="198"/>
      <c r="AN32" s="199"/>
      <c r="AO32" s="199"/>
      <c r="AP32" s="199"/>
      <c r="AQ32" s="199"/>
      <c r="AR32" s="199"/>
      <c r="AS32" s="199"/>
      <c r="AT32" s="199"/>
      <c r="AU32" s="199"/>
      <c r="AV32" s="198"/>
      <c r="AW32" s="198"/>
      <c r="AX32" s="199"/>
      <c r="AY32" s="138"/>
      <c r="AZ32" s="138"/>
    </row>
    <row r="33" spans="1:52" ht="84.75" customHeight="1">
      <c r="A33" s="5"/>
      <c r="B33" s="220"/>
      <c r="C33" s="129" t="s">
        <v>103</v>
      </c>
      <c r="D33" s="22">
        <v>20</v>
      </c>
      <c r="E33" s="22">
        <v>34</v>
      </c>
      <c r="F33" s="22">
        <v>38</v>
      </c>
      <c r="G33" s="22"/>
      <c r="H33" s="22"/>
      <c r="I33" s="132">
        <f t="shared" si="0"/>
        <v>58.610526315789464</v>
      </c>
      <c r="J33" s="132">
        <v>24</v>
      </c>
      <c r="K33" s="132">
        <v>12</v>
      </c>
      <c r="L33" s="132"/>
      <c r="M33" s="132"/>
      <c r="N33" s="132"/>
      <c r="O33" s="132"/>
      <c r="P33" s="132">
        <v>12</v>
      </c>
      <c r="Q33" s="132"/>
      <c r="R33" s="132"/>
      <c r="S33" s="133">
        <f t="shared" si="1"/>
        <v>5.305263157894732</v>
      </c>
      <c r="T33" s="134">
        <f t="shared" si="2"/>
        <v>5.305263157894732</v>
      </c>
      <c r="U33" s="86"/>
      <c r="V33" s="87"/>
      <c r="W33" s="88"/>
      <c r="X33" s="200"/>
      <c r="Y33" s="197"/>
      <c r="Z33" s="198"/>
      <c r="AA33" s="61"/>
      <c r="AB33" s="198"/>
      <c r="AC33" s="201"/>
      <c r="AD33" s="197"/>
      <c r="AE33" s="199"/>
      <c r="AF33" s="199"/>
      <c r="AG33" s="62"/>
      <c r="AH33" s="198"/>
      <c r="AI33" s="61"/>
      <c r="AJ33" s="198"/>
      <c r="AK33" s="62"/>
      <c r="AL33" s="61"/>
      <c r="AM33" s="198"/>
      <c r="AN33" s="62"/>
      <c r="AO33" s="62"/>
      <c r="AP33" s="62"/>
      <c r="AQ33" s="201"/>
      <c r="AR33" s="201"/>
      <c r="AS33" s="62"/>
      <c r="AT33" s="62"/>
      <c r="AU33" s="201"/>
      <c r="AV33" s="197"/>
      <c r="AW33" s="197"/>
      <c r="AX33" s="201"/>
      <c r="AY33" s="138"/>
      <c r="AZ33" s="138"/>
    </row>
    <row r="34" spans="1:52" ht="93" customHeight="1">
      <c r="A34" s="5"/>
      <c r="B34" s="220"/>
      <c r="C34" s="129" t="s">
        <v>104</v>
      </c>
      <c r="D34" s="22">
        <v>20</v>
      </c>
      <c r="E34" s="22">
        <v>38</v>
      </c>
      <c r="F34" s="22">
        <v>42</v>
      </c>
      <c r="G34" s="22"/>
      <c r="H34" s="22"/>
      <c r="I34" s="132">
        <f t="shared" si="0"/>
        <v>58.610526315789464</v>
      </c>
      <c r="J34" s="132">
        <v>24</v>
      </c>
      <c r="K34" s="132">
        <v>12</v>
      </c>
      <c r="L34" s="132"/>
      <c r="M34" s="132"/>
      <c r="N34" s="132"/>
      <c r="O34" s="132"/>
      <c r="P34" s="132">
        <v>12</v>
      </c>
      <c r="Q34" s="132"/>
      <c r="R34" s="132"/>
      <c r="S34" s="133">
        <f t="shared" si="1"/>
        <v>5.305263157894732</v>
      </c>
      <c r="T34" s="134">
        <f t="shared" si="2"/>
        <v>5.305263157894732</v>
      </c>
      <c r="U34" s="86"/>
      <c r="V34" s="87"/>
      <c r="W34" s="88"/>
      <c r="X34" s="200"/>
      <c r="Y34" s="197"/>
      <c r="Z34" s="198"/>
      <c r="AA34" s="61"/>
      <c r="AB34" s="198"/>
      <c r="AC34" s="201"/>
      <c r="AD34" s="197"/>
      <c r="AE34" s="199"/>
      <c r="AF34" s="199"/>
      <c r="AG34" s="62"/>
      <c r="AH34" s="198"/>
      <c r="AI34" s="61"/>
      <c r="AJ34" s="198"/>
      <c r="AK34" s="62"/>
      <c r="AL34" s="61"/>
      <c r="AM34" s="198"/>
      <c r="AN34" s="62"/>
      <c r="AO34" s="62"/>
      <c r="AP34" s="62"/>
      <c r="AQ34" s="201"/>
      <c r="AR34" s="201"/>
      <c r="AS34" s="62"/>
      <c r="AT34" s="62"/>
      <c r="AU34" s="201"/>
      <c r="AV34" s="197"/>
      <c r="AW34" s="197"/>
      <c r="AX34" s="201"/>
      <c r="AY34" s="138"/>
      <c r="AZ34" s="138"/>
    </row>
    <row r="35" spans="1:52" ht="93" customHeight="1">
      <c r="A35" s="5"/>
      <c r="B35" s="220"/>
      <c r="C35" s="131" t="s">
        <v>105</v>
      </c>
      <c r="D35" s="22">
        <v>1</v>
      </c>
      <c r="E35" s="22">
        <v>42</v>
      </c>
      <c r="F35" s="22">
        <v>48</v>
      </c>
      <c r="G35" s="22"/>
      <c r="H35" s="22"/>
      <c r="I35" s="132">
        <f t="shared" si="0"/>
        <v>2.9305263157894732</v>
      </c>
      <c r="J35" s="132"/>
      <c r="K35" s="132"/>
      <c r="L35" s="132">
        <v>3</v>
      </c>
      <c r="M35" s="132"/>
      <c r="N35" s="132"/>
      <c r="O35" s="132"/>
      <c r="P35" s="132"/>
      <c r="Q35" s="132"/>
      <c r="R35" s="132"/>
      <c r="S35" s="133">
        <f t="shared" si="1"/>
        <v>-3.4736842105263399E-2</v>
      </c>
      <c r="T35" s="134">
        <f t="shared" si="2"/>
        <v>-3.4736842105263399E-2</v>
      </c>
      <c r="U35" s="95"/>
      <c r="V35" s="96"/>
      <c r="W35" s="97"/>
      <c r="X35" s="74"/>
      <c r="Y35" s="47"/>
      <c r="Z35" s="47"/>
      <c r="AA35" s="47"/>
      <c r="AB35" s="48"/>
      <c r="AC35" s="48"/>
      <c r="AD35" s="47"/>
      <c r="AE35" s="47"/>
      <c r="AF35" s="48"/>
      <c r="AG35" s="47"/>
      <c r="AH35" s="47"/>
      <c r="AI35" s="48"/>
      <c r="AJ35" s="47"/>
      <c r="AK35" s="47"/>
      <c r="AL35" s="47"/>
      <c r="AM35" s="48"/>
      <c r="AN35" s="47"/>
      <c r="AO35" s="48"/>
      <c r="AP35" s="47"/>
      <c r="AQ35" s="47"/>
      <c r="AR35" s="47"/>
      <c r="AS35" s="47"/>
      <c r="AT35" s="47"/>
      <c r="AU35" s="48"/>
      <c r="AV35" s="48"/>
      <c r="AW35" s="48"/>
      <c r="AX35" s="48"/>
      <c r="AY35" s="138"/>
      <c r="AZ35" s="138"/>
    </row>
    <row r="36" spans="1:52" ht="40.5" customHeight="1">
      <c r="A36" s="5"/>
      <c r="B36" s="5"/>
      <c r="C36" s="20"/>
      <c r="D36" s="107"/>
      <c r="E36" s="21"/>
      <c r="F36" s="21"/>
      <c r="G36" s="19" t="s">
        <v>106</v>
      </c>
      <c r="H36" s="22"/>
      <c r="I36" s="132">
        <f>SUM(I16:I35)</f>
        <v>1116.5305263157893</v>
      </c>
      <c r="J36" s="132">
        <f t="shared" ref="J36:T36" si="3">SUM(J16:J35)</f>
        <v>266</v>
      </c>
      <c r="K36" s="132">
        <f t="shared" si="3"/>
        <v>196</v>
      </c>
      <c r="L36" s="132">
        <f t="shared" si="3"/>
        <v>33</v>
      </c>
      <c r="M36" s="132">
        <f t="shared" si="3"/>
        <v>0</v>
      </c>
      <c r="N36" s="132">
        <f t="shared" si="3"/>
        <v>0</v>
      </c>
      <c r="O36" s="132">
        <f t="shared" si="3"/>
        <v>18</v>
      </c>
      <c r="P36" s="132">
        <f t="shared" si="3"/>
        <v>72</v>
      </c>
      <c r="Q36" s="132">
        <f t="shared" si="3"/>
        <v>0</v>
      </c>
      <c r="R36" s="132">
        <f t="shared" si="3"/>
        <v>280</v>
      </c>
      <c r="S36" s="132">
        <f t="shared" si="3"/>
        <v>125.76526315789461</v>
      </c>
      <c r="T36" s="132">
        <f t="shared" si="3"/>
        <v>125.76526315789461</v>
      </c>
      <c r="U36" s="92"/>
      <c r="V36" s="93"/>
      <c r="W36" s="93"/>
      <c r="X36" s="7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138"/>
      <c r="AZ36" s="138"/>
    </row>
    <row r="37" spans="1:52" ht="24.95" customHeight="1">
      <c r="A37" s="5"/>
      <c r="B37" s="5"/>
      <c r="C37" s="20"/>
      <c r="D37" s="107"/>
      <c r="E37" s="21"/>
      <c r="F37" s="21"/>
      <c r="G37" s="21"/>
      <c r="H37" s="21"/>
      <c r="I37" s="13"/>
      <c r="J37" s="13"/>
      <c r="K37" s="13"/>
      <c r="L37" s="13"/>
      <c r="M37" s="13"/>
      <c r="N37" s="13"/>
      <c r="O37" s="13"/>
      <c r="P37" s="13"/>
      <c r="Q37" s="13"/>
      <c r="R37" s="13"/>
      <c r="S37" s="13"/>
      <c r="T37" s="68"/>
      <c r="U37" s="92" t="s">
        <v>64</v>
      </c>
      <c r="V37" s="93" t="s">
        <v>65</v>
      </c>
      <c r="W37" s="93" t="s">
        <v>66</v>
      </c>
      <c r="X37" s="7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138"/>
      <c r="AZ37" s="138"/>
    </row>
    <row r="38" spans="1:52" ht="51" customHeight="1">
      <c r="A38" s="5"/>
      <c r="B38" s="203" t="s">
        <v>107</v>
      </c>
      <c r="C38" s="64" t="s">
        <v>108</v>
      </c>
      <c r="D38" s="26"/>
      <c r="E38" s="26"/>
      <c r="F38" s="26"/>
      <c r="G38" s="26"/>
      <c r="H38" s="26"/>
      <c r="I38" s="27"/>
      <c r="J38" s="27"/>
      <c r="K38" s="27"/>
      <c r="L38" s="27"/>
      <c r="M38" s="27"/>
      <c r="N38" s="27"/>
      <c r="O38" s="27"/>
      <c r="P38" s="27"/>
      <c r="Q38" s="27"/>
      <c r="R38" s="27"/>
      <c r="S38" s="27"/>
      <c r="T38" s="69"/>
      <c r="U38" s="77"/>
      <c r="V38" s="78"/>
      <c r="W38" s="79"/>
      <c r="X38" s="75"/>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138"/>
      <c r="AZ38" s="138"/>
    </row>
    <row r="39" spans="1:52" ht="51" customHeight="1">
      <c r="A39" s="5"/>
      <c r="B39" s="203"/>
      <c r="C39" s="65" t="s">
        <v>109</v>
      </c>
      <c r="D39" s="28"/>
      <c r="E39" s="28"/>
      <c r="F39" s="28"/>
      <c r="G39" s="28"/>
      <c r="H39" s="28"/>
      <c r="I39" s="29"/>
      <c r="J39" s="29"/>
      <c r="K39" s="29"/>
      <c r="L39" s="29"/>
      <c r="M39" s="29"/>
      <c r="N39" s="29"/>
      <c r="O39" s="29"/>
      <c r="P39" s="29"/>
      <c r="Q39" s="29"/>
      <c r="R39" s="29"/>
      <c r="S39" s="29"/>
      <c r="T39" s="70"/>
      <c r="U39" s="80"/>
      <c r="V39" s="81"/>
      <c r="W39" s="82"/>
      <c r="X39" s="76"/>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138"/>
      <c r="AZ39" s="138"/>
    </row>
    <row r="40" spans="1:52">
      <c r="B40" s="49"/>
      <c r="C40" s="49"/>
      <c r="D40" s="49"/>
      <c r="E40" s="49"/>
      <c r="F40" s="49"/>
      <c r="G40" s="49"/>
      <c r="H40" s="49"/>
      <c r="I40" s="49"/>
      <c r="J40" s="49"/>
      <c r="K40" s="49"/>
      <c r="L40" s="49"/>
      <c r="M40" s="49"/>
      <c r="N40" s="49"/>
      <c r="O40" s="49"/>
      <c r="P40" s="49"/>
      <c r="Q40" s="49"/>
      <c r="R40" s="49"/>
      <c r="S40" s="49"/>
      <c r="T40" s="49"/>
      <c r="U40" s="49"/>
      <c r="V40" s="49"/>
      <c r="W40" s="49"/>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38"/>
      <c r="AZ40" s="138"/>
    </row>
    <row r="41" spans="1:52">
      <c r="B41" s="49"/>
      <c r="C41" s="8" t="s">
        <v>110</v>
      </c>
      <c r="D41" s="49"/>
      <c r="E41" s="49"/>
      <c r="F41" s="49"/>
      <c r="G41" s="49"/>
      <c r="H41" s="49"/>
      <c r="I41" s="49"/>
      <c r="J41" s="49"/>
      <c r="K41" s="49"/>
      <c r="L41" s="49"/>
      <c r="M41" s="49"/>
      <c r="N41" s="49"/>
      <c r="O41" s="49"/>
      <c r="P41" s="49"/>
      <c r="Q41" s="49"/>
      <c r="R41" s="49"/>
      <c r="S41" s="49"/>
      <c r="T41" s="49"/>
      <c r="U41" s="49"/>
      <c r="V41" s="49"/>
      <c r="W41" s="49"/>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38"/>
      <c r="AZ41" s="138"/>
    </row>
    <row r="42" spans="1:52" ht="18.600000000000001">
      <c r="B42" s="49"/>
      <c r="C42" s="24" t="s">
        <v>111</v>
      </c>
      <c r="D42" s="49"/>
      <c r="E42" s="49"/>
      <c r="F42" s="49"/>
      <c r="G42" s="49"/>
      <c r="H42" s="49"/>
      <c r="I42" s="49"/>
      <c r="J42" s="49"/>
      <c r="K42" s="49"/>
      <c r="L42" s="49"/>
      <c r="M42" s="49"/>
      <c r="N42" s="49"/>
      <c r="O42" s="49"/>
      <c r="P42" s="49"/>
      <c r="Q42" s="49"/>
      <c r="R42" s="49"/>
      <c r="S42" s="49"/>
      <c r="T42" s="49"/>
      <c r="U42" s="49"/>
      <c r="V42" s="49"/>
      <c r="W42" s="49"/>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38"/>
      <c r="AZ42" s="138"/>
    </row>
    <row r="43" spans="1:52" ht="18.600000000000001">
      <c r="B43" s="49"/>
      <c r="C43" s="25" t="s">
        <v>112</v>
      </c>
      <c r="D43" s="49"/>
      <c r="E43" s="49"/>
      <c r="F43" s="49"/>
      <c r="G43" s="49"/>
      <c r="H43" s="49"/>
      <c r="I43" s="49"/>
      <c r="J43" s="49"/>
      <c r="K43" s="49"/>
      <c r="L43" s="49"/>
      <c r="M43" s="49"/>
      <c r="N43" s="49"/>
      <c r="O43" s="49"/>
      <c r="P43" s="49"/>
      <c r="Q43" s="49"/>
      <c r="R43" s="49"/>
      <c r="S43" s="49"/>
      <c r="T43" s="49"/>
      <c r="U43" s="49"/>
      <c r="V43" s="49"/>
      <c r="W43" s="49"/>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38"/>
      <c r="AZ43" s="138"/>
    </row>
    <row r="44" spans="1:52">
      <c r="B44" s="49"/>
      <c r="C44" s="49"/>
      <c r="D44" s="49"/>
    </row>
    <row r="45" spans="1:52">
      <c r="B45" s="49"/>
    </row>
  </sheetData>
  <mergeCells count="13">
    <mergeCell ref="T6:Z11"/>
    <mergeCell ref="B38:B39"/>
    <mergeCell ref="I2:AC2"/>
    <mergeCell ref="I3:AC3"/>
    <mergeCell ref="AE5:AK5"/>
    <mergeCell ref="AE6:AK6"/>
    <mergeCell ref="AE7:AK7"/>
    <mergeCell ref="AE8:AK8"/>
    <mergeCell ref="U14:W14"/>
    <mergeCell ref="B16:B21"/>
    <mergeCell ref="D2:G3"/>
    <mergeCell ref="B30:B35"/>
    <mergeCell ref="A23:B28"/>
  </mergeCells>
  <phoneticPr fontId="5" type="noConversion"/>
  <hyperlinks>
    <hyperlink ref="I2:AC2" r:id="rId1" display="https://www.instituteforapprenticeships.org/apprenticeship-standards/rail-and-rail-systems-senior-engineer-integrated-degree-v1-0" xr:uid="{57EEEA3F-AF81-4A16-9BB0-5D794E74BD38}"/>
    <hyperlink ref="I3:AC3" r:id="rId2" display="https://www.instituteforapprenticeships.org/media/2354/st0496_rail-and-rail-systems-senior-engineer_l6_ap-for-publication_231018_qm.pdf" xr:uid="{FFC3554D-C9DC-43B2-9CC5-4DFE50757F67}"/>
  </hyperlinks>
  <pageMargins left="0.70866141732283472" right="0.70866141732283472" top="0.74803149606299213" bottom="0.74803149606299213" header="0.31496062992125984" footer="0.31496062992125984"/>
  <pageSetup paperSize="8" scale="21" orientation="landscape"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workbookViewId="0">
      <selection activeCell="B5" sqref="B5"/>
    </sheetView>
  </sheetViews>
  <sheetFormatPr defaultRowHeight="14.45"/>
  <cols>
    <col min="1" max="1" width="3.5703125" customWidth="1"/>
    <col min="2" max="2" width="11.42578125" customWidth="1"/>
    <col min="3" max="3" width="14.85546875" customWidth="1"/>
    <col min="4" max="4" width="19.42578125" customWidth="1"/>
    <col min="5" max="5" width="3.5703125" customWidth="1"/>
    <col min="6" max="6" width="9.85546875" customWidth="1"/>
    <col min="7" max="7" width="11.42578125" customWidth="1"/>
    <col min="8" max="8" width="70.28515625" customWidth="1"/>
    <col min="9" max="9" width="10.42578125" customWidth="1"/>
    <col min="11" max="11" width="8.7109375" customWidth="1"/>
    <col min="12" max="12" width="72.85546875" customWidth="1"/>
  </cols>
  <sheetData>
    <row r="1" spans="1:15" ht="18.600000000000001">
      <c r="A1" s="5"/>
      <c r="B1" s="14" t="s">
        <v>113</v>
      </c>
      <c r="C1" s="14"/>
      <c r="D1" s="14"/>
      <c r="E1" s="14"/>
      <c r="F1" s="14" t="str">
        <f>'Training Plan-Template - Base'!D2</f>
        <v>Rail and Rail Systems Senior Engineer Integrated Degree Apprenticeship  
(Electrical / Mechanical)</v>
      </c>
      <c r="G1" s="5"/>
      <c r="H1" s="5"/>
      <c r="I1" s="5"/>
      <c r="J1" s="5"/>
      <c r="K1" s="141"/>
      <c r="L1" s="142" t="s">
        <v>114</v>
      </c>
      <c r="M1" s="142"/>
      <c r="N1" s="142"/>
      <c r="O1" s="142"/>
    </row>
    <row r="2" spans="1:15" ht="18.600000000000001">
      <c r="A2" s="5"/>
      <c r="B2" s="14" t="s">
        <v>6</v>
      </c>
      <c r="C2" s="14"/>
      <c r="D2" s="14"/>
      <c r="E2" s="14"/>
      <c r="F2" s="14" t="str">
        <f>'Training Plan-Template - Base'!I6</f>
        <v>BEng (Hons) railway engineering Engineering Apprenticeship</v>
      </c>
      <c r="G2" s="5"/>
      <c r="H2" s="5"/>
      <c r="I2" s="5"/>
      <c r="J2" s="5"/>
      <c r="K2" s="141"/>
      <c r="L2" s="142" t="str">
        <f t="shared" ref="L2:L7" si="0">B8</f>
        <v>Campus Lectures (1 hour each)</v>
      </c>
      <c r="M2" s="142">
        <f>F8</f>
        <v>266</v>
      </c>
      <c r="N2" s="142"/>
      <c r="O2" s="142"/>
    </row>
    <row r="3" spans="1:15" ht="40.5" customHeight="1">
      <c r="A3" s="5"/>
      <c r="B3" s="5"/>
      <c r="C3" s="5"/>
      <c r="D3" s="5"/>
      <c r="E3" s="5"/>
      <c r="F3" s="5"/>
      <c r="G3" s="5"/>
      <c r="H3" s="5"/>
      <c r="I3" s="5"/>
      <c r="J3" s="5"/>
      <c r="K3" s="141"/>
      <c r="L3" s="142" t="str">
        <f t="shared" si="0"/>
        <v>Campus tutorial / seminar (1 hour each)</v>
      </c>
      <c r="M3" s="142">
        <f t="shared" ref="M3:M6" si="1">F9</f>
        <v>196</v>
      </c>
      <c r="N3" s="142"/>
      <c r="O3" s="142"/>
    </row>
    <row r="4" spans="1:15" ht="15.6">
      <c r="A4" s="5"/>
      <c r="B4" s="169" t="s">
        <v>115</v>
      </c>
      <c r="C4" s="7"/>
      <c r="D4" s="7"/>
      <c r="E4" s="5"/>
      <c r="F4" s="147">
        <f>'Training Plan-Template - Base'!I11</f>
        <v>1116.5305263157893</v>
      </c>
      <c r="G4" s="5"/>
      <c r="H4" s="5"/>
      <c r="I4" s="5"/>
      <c r="J4" s="5"/>
      <c r="K4" s="141"/>
      <c r="L4" s="142" t="str">
        <f t="shared" si="0"/>
        <v>Portfolio / KSB workshops</v>
      </c>
      <c r="M4" s="142">
        <f t="shared" si="1"/>
        <v>33</v>
      </c>
      <c r="N4" s="142"/>
      <c r="O4" s="142"/>
    </row>
    <row r="5" spans="1:15" ht="15.6">
      <c r="A5" s="5"/>
      <c r="B5" s="169" t="s">
        <v>116</v>
      </c>
      <c r="C5" s="7"/>
      <c r="D5" s="7"/>
      <c r="E5" s="5"/>
      <c r="F5" s="143">
        <f>'Training Plan-Template - Base'!H36</f>
        <v>0</v>
      </c>
      <c r="G5" s="5"/>
      <c r="H5" s="5"/>
      <c r="I5" s="5"/>
      <c r="J5" s="5"/>
      <c r="K5" s="141"/>
      <c r="L5" s="142" t="str">
        <f t="shared" si="0"/>
        <v>On-line taught session (1 hour delivery)</v>
      </c>
      <c r="M5" s="142">
        <f t="shared" si="1"/>
        <v>0</v>
      </c>
      <c r="N5" s="142"/>
      <c r="O5" s="142"/>
    </row>
    <row r="6" spans="1:15" ht="15.6">
      <c r="A6" s="5"/>
      <c r="B6" s="169" t="s">
        <v>117</v>
      </c>
      <c r="C6" s="7"/>
      <c r="D6" s="7"/>
      <c r="E6" s="5"/>
      <c r="F6" s="147">
        <f>F4-F5</f>
        <v>1116.5305263157893</v>
      </c>
      <c r="G6" s="5"/>
      <c r="H6" s="5"/>
      <c r="I6" s="5"/>
      <c r="J6" s="5"/>
      <c r="K6" s="141"/>
      <c r="L6" s="142" t="str">
        <f t="shared" si="0"/>
        <v xml:space="preserve">Timetabled student led working </v>
      </c>
      <c r="M6" s="142">
        <f t="shared" si="1"/>
        <v>0</v>
      </c>
      <c r="N6" s="142"/>
      <c r="O6" s="142"/>
    </row>
    <row r="7" spans="1:15" ht="33.75" customHeight="1">
      <c r="A7" s="5"/>
      <c r="B7" s="5"/>
      <c r="C7" s="5"/>
      <c r="D7" s="5"/>
      <c r="E7" s="5"/>
      <c r="F7" s="5"/>
      <c r="G7" s="5"/>
      <c r="H7" s="5"/>
      <c r="I7" s="5"/>
      <c r="J7" s="5"/>
      <c r="K7" s="141"/>
      <c r="L7" s="142" t="str">
        <f t="shared" si="0"/>
        <v>1:1 Supervision</v>
      </c>
      <c r="M7" s="142">
        <f>I8</f>
        <v>72</v>
      </c>
      <c r="N7" s="142"/>
      <c r="O7" s="142"/>
    </row>
    <row r="8" spans="1:15" ht="15" customHeight="1">
      <c r="A8" s="5"/>
      <c r="B8" s="223" t="s">
        <v>25</v>
      </c>
      <c r="C8" s="224"/>
      <c r="D8" s="224"/>
      <c r="E8" s="224"/>
      <c r="F8" s="148">
        <f>'Training Plan-Template - Base'!J36</f>
        <v>266</v>
      </c>
      <c r="G8" s="145"/>
      <c r="H8" s="5" t="s">
        <v>31</v>
      </c>
      <c r="I8" s="148">
        <f>'Training Plan-Template - Base'!P36</f>
        <v>72</v>
      </c>
      <c r="J8" s="5"/>
      <c r="K8" s="141"/>
      <c r="L8" s="142" t="str">
        <f>H8</f>
        <v>Spare column (e.g. laboratory session)</v>
      </c>
      <c r="M8" s="142">
        <f>I8</f>
        <v>72</v>
      </c>
      <c r="N8" s="142"/>
      <c r="O8" s="142"/>
    </row>
    <row r="9" spans="1:15" ht="15" customHeight="1">
      <c r="A9" s="5"/>
      <c r="B9" s="223" t="s">
        <v>26</v>
      </c>
      <c r="C9" s="224"/>
      <c r="D9" s="224"/>
      <c r="E9" s="224"/>
      <c r="F9" s="148">
        <f>'Training Plan-Template - Base'!K36</f>
        <v>196</v>
      </c>
      <c r="G9" s="145"/>
      <c r="H9" s="5" t="s">
        <v>118</v>
      </c>
      <c r="I9" s="148">
        <f>'Training Plan-Template - Base'!Q36</f>
        <v>0</v>
      </c>
      <c r="J9" s="5"/>
      <c r="K9" s="141"/>
      <c r="L9" s="142" t="str">
        <f>H9</f>
        <v>Spare Column (e.g. Mandatory Component)</v>
      </c>
      <c r="M9" s="142">
        <f>I9</f>
        <v>0</v>
      </c>
      <c r="N9" s="142"/>
      <c r="O9" s="142"/>
    </row>
    <row r="10" spans="1:15" ht="15" customHeight="1">
      <c r="A10" s="5"/>
      <c r="B10" s="223" t="s">
        <v>27</v>
      </c>
      <c r="C10" s="224"/>
      <c r="D10" s="224"/>
      <c r="E10" s="224"/>
      <c r="F10" s="148">
        <f>'Training Plan-Template - Base'!L36</f>
        <v>33</v>
      </c>
      <c r="G10" s="145"/>
      <c r="H10" s="145"/>
      <c r="I10" s="146"/>
      <c r="J10" s="5"/>
      <c r="K10" s="141"/>
      <c r="L10" s="142" t="str">
        <f t="shared" ref="L10:M12" si="2">H11</f>
        <v>Project Based / Applied Learning to meet Module Assessment</v>
      </c>
      <c r="M10" s="142">
        <f t="shared" si="2"/>
        <v>280</v>
      </c>
      <c r="N10" s="142"/>
      <c r="O10" s="142"/>
    </row>
    <row r="11" spans="1:15" ht="15" customHeight="1">
      <c r="A11" s="5"/>
      <c r="B11" s="223" t="s">
        <v>28</v>
      </c>
      <c r="C11" s="224"/>
      <c r="D11" s="224"/>
      <c r="E11" s="224"/>
      <c r="F11" s="148">
        <f>'Training Plan-Template - Base'!M36</f>
        <v>0</v>
      </c>
      <c r="G11" s="145"/>
      <c r="H11" s="144" t="s">
        <v>119</v>
      </c>
      <c r="I11" s="148">
        <f>'Training Plan-Template - Base'!R36</f>
        <v>280</v>
      </c>
      <c r="J11" s="5"/>
      <c r="K11" s="141"/>
      <c r="L11" s="142" t="str">
        <f t="shared" si="2"/>
        <v>Time during working day to focus on assessment preparation</v>
      </c>
      <c r="M11" s="142">
        <f t="shared" si="2"/>
        <v>125.76526315789461</v>
      </c>
      <c r="N11" s="142"/>
      <c r="O11" s="142"/>
    </row>
    <row r="12" spans="1:15" ht="15" customHeight="1">
      <c r="A12" s="5"/>
      <c r="B12" s="223" t="s">
        <v>29</v>
      </c>
      <c r="C12" s="224"/>
      <c r="D12" s="224"/>
      <c r="E12" s="224"/>
      <c r="F12" s="148">
        <f>'Training Plan-Template - Base'!N36</f>
        <v>0</v>
      </c>
      <c r="G12" s="145"/>
      <c r="H12" s="144" t="s">
        <v>34</v>
      </c>
      <c r="I12" s="148">
        <f>'Training Plan-Template - Base'!S36</f>
        <v>125.76526315789461</v>
      </c>
      <c r="J12" s="5"/>
      <c r="K12" s="141"/>
      <c r="L12" s="142" t="str">
        <f t="shared" si="2"/>
        <v>Employer-led Training activities (including experiential and project based learning)</v>
      </c>
      <c r="M12" s="142">
        <f t="shared" si="2"/>
        <v>125.76526315789461</v>
      </c>
      <c r="N12" s="142"/>
      <c r="O12" s="142"/>
    </row>
    <row r="13" spans="1:15" ht="15" customHeight="1">
      <c r="A13" s="5"/>
      <c r="B13" s="223" t="s">
        <v>30</v>
      </c>
      <c r="C13" s="224"/>
      <c r="D13" s="224"/>
      <c r="E13" s="224"/>
      <c r="F13" s="148">
        <f>'Training Plan-Template - Base'!O36</f>
        <v>18</v>
      </c>
      <c r="G13" s="145"/>
      <c r="H13" s="144" t="s">
        <v>35</v>
      </c>
      <c r="I13" s="148">
        <f>'Training Plan-Template - Base'!T36</f>
        <v>125.76526315789461</v>
      </c>
      <c r="J13" s="5"/>
      <c r="K13" s="141"/>
      <c r="L13" s="142"/>
      <c r="M13" s="142"/>
      <c r="N13" s="142"/>
      <c r="O13" s="142"/>
    </row>
    <row r="14" spans="1:15" ht="15" customHeight="1">
      <c r="A14" s="5"/>
      <c r="B14" s="223"/>
      <c r="C14" s="224"/>
      <c r="D14" s="224"/>
      <c r="E14" s="224"/>
      <c r="F14" s="5"/>
      <c r="G14" s="145"/>
      <c r="H14" s="5"/>
      <c r="I14" s="5"/>
      <c r="J14" s="5"/>
      <c r="K14" s="141"/>
      <c r="L14" s="142"/>
      <c r="M14" s="142"/>
      <c r="N14" s="142"/>
      <c r="O14" s="142"/>
    </row>
    <row r="15" spans="1:15" ht="26.25" customHeight="1">
      <c r="A15" s="5"/>
      <c r="B15" s="223"/>
      <c r="C15" s="224"/>
      <c r="D15" s="224"/>
      <c r="E15" s="224"/>
      <c r="F15" s="5"/>
      <c r="G15" s="145"/>
      <c r="H15" s="5"/>
      <c r="I15" s="5"/>
      <c r="J15" s="5"/>
      <c r="K15" s="141"/>
      <c r="L15" s="225" t="s">
        <v>120</v>
      </c>
      <c r="M15" s="142"/>
      <c r="N15" s="142"/>
      <c r="O15" s="142"/>
    </row>
    <row r="16" spans="1:15">
      <c r="A16" s="5"/>
      <c r="B16" s="5"/>
      <c r="C16" s="5"/>
      <c r="D16" s="5"/>
      <c r="E16" s="5"/>
      <c r="F16" s="5"/>
      <c r="G16" s="5"/>
      <c r="H16" s="5"/>
      <c r="I16" s="5"/>
      <c r="J16" s="5"/>
      <c r="K16" s="141"/>
      <c r="L16" s="225"/>
      <c r="M16" s="142"/>
      <c r="N16" s="142"/>
      <c r="O16" s="142"/>
    </row>
    <row r="17" spans="1:15">
      <c r="A17" s="5"/>
      <c r="B17" s="5"/>
      <c r="C17" s="5"/>
      <c r="D17" s="5"/>
      <c r="E17" s="5"/>
      <c r="F17" s="5"/>
      <c r="G17" s="5"/>
      <c r="H17" s="5"/>
      <c r="I17" s="5"/>
      <c r="J17" s="5"/>
      <c r="K17" s="141"/>
      <c r="L17" s="225"/>
      <c r="M17" s="142"/>
      <c r="N17" s="142"/>
      <c r="O17" s="142"/>
    </row>
    <row r="18" spans="1:15">
      <c r="A18" s="5"/>
      <c r="B18" s="5"/>
      <c r="C18" s="5"/>
      <c r="D18" s="5"/>
      <c r="E18" s="5"/>
      <c r="F18" s="5"/>
      <c r="G18" s="5"/>
      <c r="H18" s="5"/>
      <c r="I18" s="5"/>
      <c r="J18" s="5"/>
      <c r="K18" s="141"/>
      <c r="L18" s="225"/>
      <c r="M18" s="142"/>
      <c r="N18" s="142"/>
      <c r="O18" s="142"/>
    </row>
    <row r="19" spans="1:15">
      <c r="A19" s="5"/>
      <c r="B19" s="5"/>
      <c r="C19" s="5"/>
      <c r="D19" s="5"/>
      <c r="E19" s="5"/>
      <c r="F19" s="5"/>
      <c r="G19" s="5"/>
      <c r="H19" s="5"/>
      <c r="I19" s="5"/>
      <c r="J19" s="5"/>
      <c r="K19" s="141"/>
      <c r="L19" s="225"/>
      <c r="M19" s="142"/>
      <c r="N19" s="142"/>
      <c r="O19" s="142"/>
    </row>
    <row r="20" spans="1:15">
      <c r="A20" s="5"/>
      <c r="B20" s="5"/>
      <c r="C20" s="5"/>
      <c r="D20" s="5"/>
      <c r="E20" s="5"/>
      <c r="F20" s="5"/>
      <c r="G20" s="5"/>
      <c r="H20" s="5"/>
      <c r="I20" s="5"/>
      <c r="J20" s="5"/>
      <c r="K20" s="141"/>
      <c r="L20" s="225"/>
      <c r="M20" s="142"/>
      <c r="N20" s="142"/>
      <c r="O20" s="142"/>
    </row>
    <row r="21" spans="1:15">
      <c r="A21" s="5"/>
      <c r="B21" s="5"/>
      <c r="C21" s="5"/>
      <c r="D21" s="5"/>
      <c r="E21" s="5"/>
      <c r="F21" s="5"/>
      <c r="G21" s="5"/>
      <c r="H21" s="5"/>
      <c r="I21" s="5"/>
      <c r="J21" s="5"/>
      <c r="K21" s="141"/>
      <c r="L21" s="225"/>
      <c r="M21" s="142"/>
      <c r="N21" s="142"/>
      <c r="O21" s="142"/>
    </row>
    <row r="22" spans="1:15">
      <c r="A22" s="5"/>
      <c r="B22" s="5"/>
      <c r="C22" s="5"/>
      <c r="D22" s="5"/>
      <c r="E22" s="5"/>
      <c r="F22" s="5"/>
      <c r="G22" s="5"/>
      <c r="H22" s="5"/>
      <c r="I22" s="5"/>
      <c r="J22" s="5"/>
      <c r="K22" s="141"/>
      <c r="L22" s="225"/>
      <c r="M22" s="142"/>
      <c r="N22" s="142"/>
      <c r="O22" s="142"/>
    </row>
    <row r="23" spans="1:15">
      <c r="A23" s="5"/>
      <c r="B23" s="5"/>
      <c r="C23" s="5"/>
      <c r="D23" s="5"/>
      <c r="E23" s="5"/>
      <c r="F23" s="5"/>
      <c r="G23" s="5"/>
      <c r="H23" s="5"/>
      <c r="I23" s="5"/>
      <c r="J23" s="5"/>
      <c r="K23" s="141"/>
      <c r="L23" s="225"/>
      <c r="M23" s="142"/>
      <c r="N23" s="142"/>
      <c r="O23" s="142"/>
    </row>
    <row r="24" spans="1:15">
      <c r="A24" s="5"/>
      <c r="B24" s="5"/>
      <c r="C24" s="5"/>
      <c r="D24" s="5"/>
      <c r="E24" s="5"/>
      <c r="F24" s="5"/>
      <c r="G24" s="5"/>
      <c r="H24" s="5"/>
      <c r="I24" s="5"/>
      <c r="J24" s="5"/>
      <c r="K24" s="141"/>
      <c r="L24" s="225"/>
      <c r="M24" s="142"/>
      <c r="N24" s="142"/>
      <c r="O24" s="142"/>
    </row>
    <row r="25" spans="1:15">
      <c r="A25" s="5"/>
      <c r="B25" s="5"/>
      <c r="C25" s="5"/>
      <c r="D25" s="5"/>
      <c r="E25" s="5"/>
      <c r="F25" s="5"/>
      <c r="G25" s="5"/>
      <c r="H25" s="5"/>
      <c r="I25" s="5"/>
      <c r="J25" s="5"/>
      <c r="K25" s="141"/>
      <c r="L25" s="225"/>
      <c r="M25" s="142"/>
      <c r="N25" s="142"/>
      <c r="O25" s="142"/>
    </row>
    <row r="26" spans="1:15">
      <c r="A26" s="5"/>
      <c r="B26" s="5"/>
      <c r="C26" s="5"/>
      <c r="D26" s="5"/>
      <c r="E26" s="5"/>
      <c r="F26" s="5"/>
      <c r="G26" s="5"/>
      <c r="H26" s="5"/>
      <c r="I26" s="5"/>
      <c r="J26" s="5"/>
      <c r="K26" s="141"/>
      <c r="L26" s="225"/>
      <c r="M26" s="142"/>
      <c r="N26" s="142"/>
      <c r="O26" s="142"/>
    </row>
    <row r="27" spans="1:15">
      <c r="A27" s="5"/>
      <c r="B27" s="5"/>
      <c r="C27" s="5"/>
      <c r="D27" s="5"/>
      <c r="E27" s="5"/>
      <c r="F27" s="5"/>
      <c r="G27" s="5"/>
      <c r="H27" s="5"/>
      <c r="I27" s="5"/>
      <c r="J27" s="5"/>
      <c r="K27" s="141"/>
      <c r="L27" s="225"/>
      <c r="M27" s="142"/>
      <c r="N27" s="142"/>
      <c r="O27" s="142"/>
    </row>
    <row r="28" spans="1:15">
      <c r="A28" s="5"/>
      <c r="B28" s="5"/>
      <c r="C28" s="5"/>
      <c r="D28" s="5"/>
      <c r="E28" s="5"/>
      <c r="F28" s="5"/>
      <c r="G28" s="5"/>
      <c r="H28" s="5"/>
      <c r="I28" s="5"/>
      <c r="J28" s="5"/>
      <c r="K28" s="141"/>
      <c r="L28" s="225"/>
      <c r="M28" s="142"/>
      <c r="N28" s="142"/>
      <c r="O28" s="142"/>
    </row>
    <row r="29" spans="1:15">
      <c r="A29" s="5"/>
      <c r="B29" s="5"/>
      <c r="C29" s="5"/>
      <c r="D29" s="5"/>
      <c r="E29" s="5"/>
      <c r="F29" s="5"/>
      <c r="G29" s="5"/>
      <c r="H29" s="5"/>
      <c r="I29" s="5"/>
      <c r="J29" s="5"/>
      <c r="K29" s="141"/>
      <c r="L29" s="225"/>
      <c r="M29" s="142"/>
      <c r="N29" s="142"/>
      <c r="O29" s="142"/>
    </row>
    <row r="30" spans="1:15">
      <c r="A30" s="5"/>
      <c r="B30" s="5"/>
      <c r="C30" s="5"/>
      <c r="D30" s="5"/>
      <c r="E30" s="5"/>
      <c r="F30" s="5"/>
      <c r="G30" s="5"/>
      <c r="H30" s="5"/>
      <c r="I30" s="5"/>
      <c r="J30" s="5"/>
      <c r="K30" s="141"/>
      <c r="L30" s="142"/>
      <c r="M30" s="142"/>
      <c r="N30" s="142"/>
      <c r="O30" s="142"/>
    </row>
    <row r="31" spans="1:15">
      <c r="A31" s="5"/>
      <c r="B31" s="5"/>
      <c r="C31" s="5"/>
      <c r="D31" s="5"/>
      <c r="E31" s="5"/>
      <c r="F31" s="5"/>
      <c r="G31" s="5"/>
      <c r="H31" s="5"/>
      <c r="I31" s="5"/>
      <c r="J31" s="5"/>
      <c r="K31" s="141"/>
      <c r="L31" s="142"/>
      <c r="M31" s="142"/>
      <c r="N31" s="142"/>
      <c r="O31" s="142"/>
    </row>
    <row r="32" spans="1:15">
      <c r="A32" s="5"/>
      <c r="B32" s="5"/>
      <c r="C32" s="5"/>
      <c r="D32" s="5"/>
      <c r="E32" s="5"/>
      <c r="F32" s="5"/>
      <c r="G32" s="5"/>
      <c r="H32" s="5"/>
      <c r="I32" s="5"/>
      <c r="J32" s="5"/>
      <c r="K32" s="141"/>
      <c r="L32" s="142"/>
      <c r="M32" s="142"/>
      <c r="N32" s="142"/>
      <c r="O32" s="142"/>
    </row>
    <row r="33" spans="1:15">
      <c r="A33" s="5"/>
      <c r="B33" s="5"/>
      <c r="C33" s="5"/>
      <c r="D33" s="5"/>
      <c r="E33" s="5"/>
      <c r="F33" s="5"/>
      <c r="G33" s="5"/>
      <c r="H33" s="5"/>
      <c r="I33" s="5"/>
      <c r="J33" s="5"/>
      <c r="K33" s="141"/>
      <c r="L33" s="142"/>
      <c r="M33" s="142"/>
      <c r="N33" s="142"/>
      <c r="O33" s="142"/>
    </row>
    <row r="34" spans="1:15">
      <c r="A34" s="5"/>
      <c r="B34" s="5"/>
      <c r="C34" s="5"/>
      <c r="D34" s="5"/>
      <c r="E34" s="5"/>
      <c r="F34" s="5"/>
      <c r="G34" s="5"/>
      <c r="H34" s="5"/>
      <c r="I34" s="5"/>
      <c r="J34" s="5"/>
      <c r="K34" s="141"/>
      <c r="L34" s="142"/>
      <c r="M34" s="142"/>
      <c r="N34" s="142"/>
      <c r="O34" s="142"/>
    </row>
    <row r="35" spans="1:15">
      <c r="A35" s="5"/>
      <c r="B35" s="5"/>
      <c r="C35" s="5"/>
      <c r="D35" s="5"/>
      <c r="E35" s="5"/>
      <c r="F35" s="5"/>
      <c r="G35" s="5"/>
      <c r="H35" s="5"/>
      <c r="I35" s="5"/>
      <c r="J35" s="5"/>
      <c r="K35" s="141"/>
      <c r="L35" s="142"/>
      <c r="M35" s="142"/>
      <c r="N35" s="142"/>
      <c r="O35" s="142"/>
    </row>
    <row r="36" spans="1:15">
      <c r="A36" s="5"/>
      <c r="B36" s="5"/>
      <c r="C36" s="5"/>
      <c r="D36" s="5"/>
      <c r="E36" s="5"/>
      <c r="F36" s="5"/>
      <c r="G36" s="5"/>
      <c r="H36" s="5"/>
      <c r="I36" s="5"/>
      <c r="J36" s="5"/>
      <c r="K36" s="141"/>
      <c r="L36" s="142"/>
      <c r="M36" s="142"/>
      <c r="N36" s="142"/>
      <c r="O36" s="142"/>
    </row>
    <row r="37" spans="1:15">
      <c r="A37" s="5"/>
      <c r="B37" s="5"/>
      <c r="C37" s="5"/>
      <c r="D37" s="5"/>
      <c r="E37" s="5"/>
      <c r="F37" s="5"/>
      <c r="G37" s="5"/>
      <c r="H37" s="5"/>
      <c r="I37" s="5"/>
      <c r="J37" s="5"/>
      <c r="K37" s="141"/>
      <c r="L37" s="142"/>
      <c r="M37" s="142"/>
      <c r="N37" s="142"/>
      <c r="O37" s="142"/>
    </row>
    <row r="38" spans="1:15">
      <c r="A38" s="5"/>
      <c r="B38" s="5"/>
      <c r="C38" s="5"/>
      <c r="D38" s="5"/>
      <c r="E38" s="5"/>
      <c r="F38" s="5"/>
      <c r="G38" s="5"/>
      <c r="H38" s="5"/>
      <c r="I38" s="5"/>
      <c r="J38" s="5"/>
      <c r="K38" s="141"/>
      <c r="L38" s="142"/>
      <c r="M38" s="142"/>
      <c r="N38" s="142"/>
      <c r="O38" s="142"/>
    </row>
    <row r="39" spans="1:15">
      <c r="A39" s="5"/>
      <c r="B39" s="5"/>
      <c r="C39" s="5"/>
      <c r="D39" s="5"/>
      <c r="E39" s="5"/>
      <c r="F39" s="5"/>
      <c r="G39" s="5"/>
      <c r="H39" s="5"/>
      <c r="I39" s="5"/>
      <c r="J39" s="5"/>
      <c r="K39" s="141"/>
      <c r="L39" s="142"/>
      <c r="M39" s="142"/>
      <c r="N39" s="142"/>
      <c r="O39" s="142"/>
    </row>
    <row r="40" spans="1:15">
      <c r="A40" s="5"/>
      <c r="B40" s="5"/>
      <c r="C40" s="5"/>
      <c r="D40" s="5"/>
      <c r="E40" s="5"/>
      <c r="F40" s="5"/>
      <c r="G40" s="5"/>
      <c r="H40" s="5"/>
      <c r="I40" s="5"/>
      <c r="J40" s="5"/>
      <c r="K40" s="141"/>
      <c r="L40" s="142"/>
      <c r="M40" s="142"/>
      <c r="N40" s="142"/>
      <c r="O40" s="142"/>
    </row>
    <row r="41" spans="1:15">
      <c r="A41" s="5"/>
      <c r="B41" s="5"/>
      <c r="C41" s="5"/>
      <c r="D41" s="5"/>
      <c r="E41" s="5"/>
      <c r="F41" s="5"/>
      <c r="G41" s="5"/>
      <c r="H41" s="5"/>
      <c r="I41" s="5"/>
      <c r="J41" s="5"/>
      <c r="K41" s="141"/>
      <c r="L41" s="142"/>
      <c r="M41" s="142"/>
      <c r="N41" s="142"/>
      <c r="O41" s="142"/>
    </row>
    <row r="42" spans="1:15">
      <c r="A42" s="5"/>
      <c r="B42" s="5"/>
      <c r="C42" s="5"/>
      <c r="D42" s="5"/>
      <c r="E42" s="5"/>
      <c r="F42" s="5"/>
      <c r="G42" s="5"/>
      <c r="H42" s="5"/>
      <c r="I42" s="5"/>
      <c r="J42" s="5"/>
    </row>
    <row r="43" spans="1:15">
      <c r="A43" s="5"/>
      <c r="B43" s="5"/>
      <c r="C43" s="5"/>
      <c r="D43" s="5"/>
      <c r="E43" s="5"/>
      <c r="F43" s="5"/>
      <c r="G43" s="5"/>
      <c r="H43" s="5"/>
      <c r="I43" s="5"/>
      <c r="J43" s="5"/>
    </row>
    <row r="44" spans="1:15">
      <c r="A44" s="5"/>
      <c r="B44" s="5"/>
      <c r="C44" s="5"/>
      <c r="D44" s="5"/>
      <c r="E44" s="5"/>
      <c r="F44" s="5"/>
      <c r="G44" s="5"/>
      <c r="H44" s="5"/>
      <c r="I44" s="5"/>
      <c r="J44" s="5"/>
    </row>
    <row r="45" spans="1:15">
      <c r="A45" s="5"/>
      <c r="B45" s="5"/>
      <c r="C45" s="5"/>
      <c r="D45" s="5"/>
      <c r="E45" s="5"/>
      <c r="F45" s="5"/>
      <c r="G45" s="5"/>
      <c r="H45" s="5"/>
      <c r="I45" s="5"/>
      <c r="J45" s="5"/>
    </row>
    <row r="46" spans="1:15">
      <c r="A46" s="5"/>
      <c r="J46" s="5"/>
    </row>
    <row r="47" spans="1:15">
      <c r="A47" s="5"/>
      <c r="J47" s="5"/>
    </row>
    <row r="48" spans="1:15">
      <c r="A48" s="5"/>
      <c r="J48" s="5"/>
    </row>
    <row r="49" spans="1:10">
      <c r="A49" s="5"/>
      <c r="J49" s="5"/>
    </row>
    <row r="50" spans="1:10">
      <c r="A50" s="5"/>
      <c r="J50" s="5"/>
    </row>
    <row r="51" spans="1:10">
      <c r="A51" s="5"/>
      <c r="J51" s="5"/>
    </row>
    <row r="52" spans="1:10">
      <c r="A52" s="5"/>
      <c r="J52" s="5"/>
    </row>
    <row r="53" spans="1:10">
      <c r="A53" s="5"/>
      <c r="J53" s="5"/>
    </row>
    <row r="54" spans="1:10">
      <c r="J54" s="5"/>
    </row>
  </sheetData>
  <mergeCells count="9">
    <mergeCell ref="B14:E14"/>
    <mergeCell ref="B15:E15"/>
    <mergeCell ref="L15:L29"/>
    <mergeCell ref="B8:E8"/>
    <mergeCell ref="B9:E9"/>
    <mergeCell ref="B10:E10"/>
    <mergeCell ref="B11:E11"/>
    <mergeCell ref="B12:E12"/>
    <mergeCell ref="B13:E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C348C-0367-49D5-AA2E-C1A446AB7A12}">
  <dimension ref="A1:I30"/>
  <sheetViews>
    <sheetView workbookViewId="0">
      <selection activeCell="D7" sqref="D7"/>
    </sheetView>
  </sheetViews>
  <sheetFormatPr defaultRowHeight="14.45"/>
  <cols>
    <col min="1" max="1" width="3.85546875" customWidth="1"/>
    <col min="2" max="2" width="41.28515625" customWidth="1"/>
    <col min="3" max="3" width="15.42578125" customWidth="1"/>
    <col min="4" max="4" width="14.5703125" customWidth="1"/>
    <col min="5" max="7" width="44.42578125" customWidth="1"/>
  </cols>
  <sheetData>
    <row r="1" spans="1:9" s="168" customFormat="1" ht="27.75" customHeight="1">
      <c r="A1" s="167"/>
      <c r="B1" s="228" t="str">
        <f>'Training Plan-Template - Base'!D2</f>
        <v>Rail and Rail Systems Senior Engineer Integrated Degree Apprenticeship  
(Electrical / Mechanical)</v>
      </c>
      <c r="C1" s="228"/>
      <c r="D1" s="228"/>
      <c r="E1" s="228"/>
      <c r="F1" s="228"/>
      <c r="G1" s="228"/>
      <c r="H1" s="167"/>
      <c r="I1" s="167"/>
    </row>
    <row r="2" spans="1:9" s="168" customFormat="1" ht="27.75" customHeight="1">
      <c r="A2" s="167"/>
      <c r="B2" s="228" t="str">
        <f>'Training Plan-Template - Base'!I6</f>
        <v>BEng (Hons) railway engineering Engineering Apprenticeship</v>
      </c>
      <c r="C2" s="228"/>
      <c r="D2" s="228"/>
      <c r="E2" s="228"/>
      <c r="F2" s="228"/>
      <c r="G2" s="228"/>
      <c r="H2" s="167"/>
      <c r="I2" s="167"/>
    </row>
    <row r="3" spans="1:9" s="150" customFormat="1" ht="127.5" customHeight="1">
      <c r="A3" s="149"/>
      <c r="B3" s="227" t="str">
        <f>'Training Plan-Template - Base'!T6</f>
        <v>The course will deliver against the Rail and Rail Systems Senior Engineer standard. The apprenticeship includes a combination of work-based learning modules and specialist education, which leads to a BEng (Honours) Rail Engineering.  Individuals are able to choose from the following pathways
• Track Engineering;   • Civil Engineering;   • Electrical and Mechanical Engineering;   • Signaling and Telecoms Engineering
The apprenticeship is usually delivered over five years. Apprentices attend the University on a block-study basis throughout the year. The programme adopts a blended learning approach with modules delivered through a combination of lectures, class-based seminars, practical workshops and discussions, and tutor-led study.  The end-point assessment is the final stage of the apprenticeship and checks if the employee meets the apprenticeship standard and is ready to join the profession with full occupational competence.</v>
      </c>
      <c r="C3" s="227"/>
      <c r="D3" s="227"/>
      <c r="E3" s="227"/>
      <c r="F3" s="227"/>
      <c r="G3" s="227"/>
      <c r="H3" s="149"/>
      <c r="I3" s="149"/>
    </row>
    <row r="4" spans="1:9" s="150" customFormat="1" ht="59.25" customHeight="1">
      <c r="A4" s="149"/>
      <c r="B4" s="226" t="s">
        <v>121</v>
      </c>
      <c r="C4" s="226"/>
      <c r="D4" s="226"/>
      <c r="E4" s="226"/>
      <c r="F4" s="226"/>
      <c r="G4" s="226"/>
      <c r="H4" s="149"/>
      <c r="I4" s="149"/>
    </row>
    <row r="5" spans="1:9" ht="76.5" customHeight="1">
      <c r="A5" s="5"/>
      <c r="B5" s="5"/>
      <c r="C5" s="151" t="s">
        <v>122</v>
      </c>
      <c r="D5" s="152" t="s">
        <v>123</v>
      </c>
      <c r="E5" s="152" t="s">
        <v>124</v>
      </c>
      <c r="F5" s="152" t="s">
        <v>125</v>
      </c>
      <c r="G5" s="153" t="s">
        <v>126</v>
      </c>
      <c r="H5" s="5"/>
      <c r="I5" s="5"/>
    </row>
    <row r="6" spans="1:9" ht="75.75" customHeight="1">
      <c r="A6" s="5"/>
      <c r="B6" s="154" t="str">
        <f>'Training Plan-Template - Base'!C16</f>
        <v>Module 1:  Rail Engineering Mathematics-For Apprentice</v>
      </c>
      <c r="C6" s="155">
        <f>'Training Plan-Template - Base'!E16</f>
        <v>1</v>
      </c>
      <c r="D6" s="155">
        <f>'Training Plan-Template - Base'!F16</f>
        <v>6</v>
      </c>
      <c r="E6" s="156" t="str">
        <f>'Training Plan-Template - Base'!U16</f>
        <v xml:space="preserve">Allow time for maths diagnostic test near start of module. </v>
      </c>
      <c r="F6" s="156" t="str">
        <f>'Training Plan-Template - Base'!V16</f>
        <v xml:space="preserve">This module is a key foundational aspect of an engineering degree. Ensure the learner has enough time to do all the tutorials. If this is an area of weakness, allow extra time where possible. </v>
      </c>
      <c r="G6" s="157" t="str">
        <f>'Training Plan-Template - Base'!W16</f>
        <v>Provide a challenge and work-time for learner to create a tool using Excel or Matlab incorporating some mathematics and/or statistics that could be used in the business.</v>
      </c>
      <c r="H6" s="5"/>
      <c r="I6" s="5"/>
    </row>
    <row r="7" spans="1:9" ht="106.5" customHeight="1">
      <c r="A7" s="5"/>
      <c r="B7" s="158" t="str">
        <f>'Training Plan-Template - Base'!C17</f>
        <v>Module 2: Legislative and Business Studies -For Apprentice</v>
      </c>
      <c r="C7" s="159">
        <f>'Training Plan-Template - Base'!E17</f>
        <v>1</v>
      </c>
      <c r="D7" s="159">
        <f>'Training Plan-Template - Base'!F17</f>
        <v>6</v>
      </c>
      <c r="E7" s="160" t="str">
        <f>'Training Plan-Template - Base'!U17</f>
        <v>Use the Starting Point Exercise to understand how the Apprentice stands in relation to the Knowledge, Skills and Behaviours (KSBs)  for this module and discuss their aspirations for achievement in this module. Connect  with key stakeholders in your organisation</v>
      </c>
      <c r="F7" s="160" t="str">
        <f>'Training Plan-Template - Base'!V17</f>
        <v xml:space="preserve">Help the Apprentice to complete a Skill Scan Review in the first three weeks of the Apprenticeship.
</v>
      </c>
      <c r="G7" s="161" t="str">
        <f>'Training Plan-Template - Base'!W17</f>
        <v xml:space="preserve">Confirm opportunities for WBL experiences to support the Apprentice's action plan during the Apprenticeship Progress Review. Utilising the Module STARE template
</v>
      </c>
      <c r="H7" s="5"/>
      <c r="I7" s="5"/>
    </row>
    <row r="8" spans="1:9" ht="75.75" customHeight="1">
      <c r="A8" s="5"/>
      <c r="B8" s="158" t="str">
        <f>'Training Plan-Template - Base'!C18</f>
        <v>Module 3: Rail Engineering Principles-For Apprentice</v>
      </c>
      <c r="C8" s="159">
        <f>'Training Plan-Template - Base'!E18</f>
        <v>6</v>
      </c>
      <c r="D8" s="159">
        <f>'Training Plan-Template - Base'!F18</f>
        <v>10</v>
      </c>
      <c r="E8" s="160" t="str">
        <f>'Training Plan-Template - Base'!U18</f>
        <v xml:space="preserve">Provide the learners with background  information about Railway engineering in general and the various aspects of engineering aspects related to the industry </v>
      </c>
      <c r="F8" s="160" t="str">
        <f>'Training Plan-Template - Base'!V18</f>
        <v xml:space="preserve">Expose the engineering principles that is relevant to the railway industry </v>
      </c>
      <c r="G8" s="161" t="str">
        <f>'Training Plan-Template - Base'!W18</f>
        <v>Provide the opportunities for the learners to relate various aspect of the railway industry to principle science and physics .</v>
      </c>
      <c r="H8" s="5"/>
      <c r="I8" s="5"/>
    </row>
    <row r="9" spans="1:9" ht="111.75" customHeight="1">
      <c r="A9" s="5"/>
      <c r="B9" s="158" t="str">
        <f>'Training Plan-Template - Base'!C19</f>
        <v>Module 4: Rail Industrial Project-For Apprentice</v>
      </c>
      <c r="C9" s="159">
        <f>'Training Plan-Template - Base'!E19</f>
        <v>10</v>
      </c>
      <c r="D9" s="159">
        <f>'Training Plan-Template - Base'!F19</f>
        <v>14</v>
      </c>
      <c r="E9" s="160" t="str">
        <f>'Training Plan-Template - Base'!U19</f>
        <v xml:space="preserve">Ensure the learners has safe access to Railway infrastructure </v>
      </c>
      <c r="F9" s="160" t="str">
        <f>'Training Plan-Template - Base'!V19</f>
        <v xml:space="preserve">The main course work is based on the observation of the technical aspect of railway industry , it is expected that the employer facilitate access to live railway infrastructure after the proper H&amp;S training that is essential for safe access to the assets </v>
      </c>
      <c r="G9" s="161" t="str">
        <f>'Training Plan-Template - Base'!W19</f>
        <v>provide the opportunity for the learner express his acquired knowledge related to railway engineering by short presentation or a basic technical task that require general technical knowledge .</v>
      </c>
      <c r="H9" s="5"/>
      <c r="I9" s="5"/>
    </row>
    <row r="10" spans="1:9" ht="93" customHeight="1">
      <c r="A10" s="5"/>
      <c r="B10" s="158" t="str">
        <f>'Training Plan-Template - Base'!C20</f>
        <v>Module 5: Rail Specific Engineering-For Apprentice</v>
      </c>
      <c r="C10" s="159">
        <f>'Training Plan-Template - Base'!E20</f>
        <v>14</v>
      </c>
      <c r="D10" s="159">
        <f>'Training Plan-Template - Base'!F20</f>
        <v>18</v>
      </c>
      <c r="E10" s="160" t="str">
        <f>'Training Plan-Template - Base'!U20</f>
        <v>Review the module guide noting method of assessment and timings. Plan where the learners can shadow an experience coach to expose the four major pathway for rail specific technologies .</v>
      </c>
      <c r="F10" s="160" t="str">
        <f>'Training Plan-Template - Base'!V20</f>
        <v xml:space="preserve">Where possible ensure the learner gains experience in the variety of the  engineering disciplines topics covered. There are 9 various engineering topics that is relevant to railway industry </v>
      </c>
      <c r="G10" s="161" t="str">
        <f>'Training Plan-Template - Base'!W20</f>
        <v xml:space="preserve">A reflection of the theory learned on the applied science utilised within the company is highly recommended   </v>
      </c>
      <c r="H10" s="5"/>
      <c r="I10" s="5"/>
    </row>
    <row r="11" spans="1:9" ht="113.25" customHeight="1">
      <c r="A11" s="5"/>
      <c r="B11" s="158" t="str">
        <f>'Training Plan-Template - Base'!C21</f>
        <v>Module 6: Rail Specific Engineering-Practice For Apprentice</v>
      </c>
      <c r="C11" s="159">
        <f>'Training Plan-Template - Base'!E21</f>
        <v>14</v>
      </c>
      <c r="D11" s="159">
        <f>'Training Plan-Template - Base'!F21</f>
        <v>18</v>
      </c>
      <c r="E11" s="160" t="str">
        <f>'Training Plan-Template - Base'!U21</f>
        <v>facilitate safe access to the railway infrastructure which is essential to progress this module</v>
      </c>
      <c r="F11" s="160" t="str">
        <f>'Training Plan-Template - Base'!V21</f>
        <v xml:space="preserve">Support the learner to gain the required specific knowledge that is relevant and essential to progress in this module.  This could include specific techniques, specific training on using certain machines , the training on applying the relevant railway standard related to the tasks to be investigated. </v>
      </c>
      <c r="G11" s="161" t="str">
        <f>'Training Plan-Template - Base'!W21</f>
        <v>As this module cover almost all the  general technical aspects of railway engineering , the employer is encouraged to allow the learners to reflect the acquired knowledge on the workplace and to identify any gaps that might not address.</v>
      </c>
      <c r="H11" s="5"/>
      <c r="I11" s="5"/>
    </row>
    <row r="12" spans="1:9">
      <c r="A12" s="5"/>
      <c r="B12" s="162"/>
      <c r="C12" s="163"/>
      <c r="D12" s="163"/>
      <c r="E12" s="164"/>
      <c r="F12" s="164"/>
      <c r="G12" s="165"/>
      <c r="H12" s="5"/>
      <c r="I12" s="5"/>
    </row>
    <row r="13" spans="1:9" ht="47.25" customHeight="1">
      <c r="A13" s="5"/>
      <c r="B13" s="158" t="str">
        <f>'Training Plan-Template - Base'!C23</f>
        <v>Project and Quality Management for Apprentices</v>
      </c>
      <c r="C13" s="155">
        <f>'Training Plan-Template - Base'!E23</f>
        <v>18</v>
      </c>
      <c r="D13" s="155">
        <f>'Training Plan-Template - Base'!F23</f>
        <v>23</v>
      </c>
      <c r="E13" s="156">
        <f>'Training Plan-Template - Base'!U23</f>
        <v>0</v>
      </c>
      <c r="F13" s="156">
        <f>'Training Plan-Template - Base'!V23</f>
        <v>0</v>
      </c>
      <c r="G13" s="157">
        <f>'Training Plan-Template - Base'!W23</f>
        <v>0</v>
      </c>
      <c r="H13" s="5"/>
      <c r="I13" s="5"/>
    </row>
    <row r="14" spans="1:9" ht="49.5" customHeight="1">
      <c r="A14" s="5"/>
      <c r="B14" s="158" t="str">
        <f>'Training Plan-Template - Base'!C24</f>
        <v>Electronic, Electrical and Processor Engineering for Apprentices</v>
      </c>
      <c r="C14" s="159">
        <f>'Training Plan-Template - Base'!E24</f>
        <v>18</v>
      </c>
      <c r="D14" s="159">
        <f>'Training Plan-Template - Base'!F24</f>
        <v>22</v>
      </c>
      <c r="E14" s="160">
        <f>'Training Plan-Template - Base'!U24</f>
        <v>0</v>
      </c>
      <c r="F14" s="160">
        <f>'Training Plan-Template - Base'!V24</f>
        <v>0</v>
      </c>
      <c r="G14" s="161">
        <f>'Training Plan-Template - Base'!W24</f>
        <v>0</v>
      </c>
      <c r="H14" s="5"/>
      <c r="I14" s="5"/>
    </row>
    <row r="15" spans="1:9" ht="49.5" customHeight="1">
      <c r="A15" s="5"/>
      <c r="B15" s="158" t="str">
        <f>'Training Plan-Template - Base'!C25</f>
        <v>Railway Electrical Engineering Practice for Apprentices</v>
      </c>
      <c r="C15" s="159">
        <f>'Training Plan-Template - Base'!E25</f>
        <v>22</v>
      </c>
      <c r="D15" s="159">
        <f>'Training Plan-Template - Base'!F25</f>
        <v>26</v>
      </c>
      <c r="E15" s="160">
        <f>'Training Plan-Template - Base'!U25</f>
        <v>0</v>
      </c>
      <c r="F15" s="160">
        <f>'Training Plan-Template - Base'!V25</f>
        <v>0</v>
      </c>
      <c r="G15" s="161">
        <f>'Training Plan-Template - Base'!W25</f>
        <v>0</v>
      </c>
      <c r="H15" s="5"/>
      <c r="I15" s="5"/>
    </row>
    <row r="16" spans="1:9" ht="49.5" customHeight="1">
      <c r="A16" s="5"/>
      <c r="B16" s="158" t="str">
        <f>'Training Plan-Template - Base'!C26</f>
        <v>Railway Electrical 
Engineering for Apprentices</v>
      </c>
      <c r="C16" s="159">
        <f>'Training Plan-Template - Base'!E26</f>
        <v>26</v>
      </c>
      <c r="D16" s="159">
        <f>'Training Plan-Template - Base'!F26</f>
        <v>34</v>
      </c>
      <c r="E16" s="160">
        <f>'Training Plan-Template - Base'!U26</f>
        <v>0</v>
      </c>
      <c r="F16" s="160">
        <f>'Training Plan-Template - Base'!V26</f>
        <v>0</v>
      </c>
      <c r="G16" s="161">
        <f>'Training Plan-Template - Base'!W26</f>
        <v>0</v>
      </c>
      <c r="H16" s="5"/>
      <c r="I16" s="5"/>
    </row>
    <row r="17" spans="1:9" ht="49.5" customHeight="1">
      <c r="A17" s="5"/>
      <c r="B17" s="158" t="str">
        <f>'Training Plan-Template - Base'!C27</f>
        <v>Railway Mechanical
 Engineering for Apprentices</v>
      </c>
      <c r="C17" s="159">
        <f>'Training Plan-Template - Base'!E27</f>
        <v>22</v>
      </c>
      <c r="D17" s="159">
        <f>'Training Plan-Template - Base'!F27</f>
        <v>26</v>
      </c>
      <c r="E17" s="160">
        <f>'Training Plan-Template - Base'!U27</f>
        <v>0</v>
      </c>
      <c r="F17" s="160">
        <f>'Training Plan-Template - Base'!V27</f>
        <v>0</v>
      </c>
      <c r="G17" s="161">
        <f>'Training Plan-Template - Base'!W27</f>
        <v>0</v>
      </c>
      <c r="H17" s="5"/>
      <c r="I17" s="5"/>
    </row>
    <row r="18" spans="1:9" ht="49.5" customHeight="1">
      <c r="A18" s="5"/>
      <c r="B18" s="158" t="str">
        <f>'Training Plan-Template - Base'!C28</f>
        <v>Railway Mechanical
 Engineering-P  for Apprentices</v>
      </c>
      <c r="C18" s="159">
        <f>'Training Plan-Template - Base'!E28</f>
        <v>26</v>
      </c>
      <c r="D18" s="159">
        <f>'Training Plan-Template - Base'!F28</f>
        <v>34</v>
      </c>
      <c r="E18" s="160">
        <f>'Training Plan-Template - Base'!U28</f>
        <v>0</v>
      </c>
      <c r="F18" s="160">
        <f>'Training Plan-Template - Base'!V28</f>
        <v>0</v>
      </c>
      <c r="G18" s="161">
        <f>'Training Plan-Template - Base'!W28</f>
        <v>0</v>
      </c>
      <c r="H18" s="5"/>
      <c r="I18" s="5"/>
    </row>
    <row r="19" spans="1:9">
      <c r="A19" s="5"/>
      <c r="B19" s="162"/>
      <c r="C19" s="163"/>
      <c r="D19" s="163"/>
      <c r="E19" s="164"/>
      <c r="F19" s="164"/>
      <c r="G19" s="165"/>
      <c r="H19" s="5"/>
      <c r="I19" s="5"/>
    </row>
    <row r="20" spans="1:9" ht="49.5" customHeight="1">
      <c r="A20" s="5"/>
      <c r="B20" s="158" t="str">
        <f>'Training Plan-Template - Base'!C30</f>
        <v>Applied Engineering Mathematics-For Apprentice</v>
      </c>
      <c r="C20" s="155">
        <f>'Training Plan-Template - Base'!E30</f>
        <v>34</v>
      </c>
      <c r="D20" s="155">
        <f>'Training Plan-Template - Base'!F30</f>
        <v>38</v>
      </c>
      <c r="E20" s="156">
        <f>'Training Plan-Template - Base'!U30</f>
        <v>0</v>
      </c>
      <c r="F20" s="156">
        <f>'Training Plan-Template - Base'!V30</f>
        <v>0</v>
      </c>
      <c r="G20" s="157">
        <f>'Training Plan-Template - Base'!W30</f>
        <v>0</v>
      </c>
      <c r="H20" s="5"/>
      <c r="I20" s="5"/>
    </row>
    <row r="21" spans="1:9" ht="49.5" customHeight="1">
      <c r="A21" s="5"/>
      <c r="B21" s="158" t="str">
        <f>'Training Plan-Template - Base'!C31</f>
        <v>Rail Engineering Management-For Apprentice</v>
      </c>
      <c r="C21" s="159">
        <f>'Training Plan-Template - Base'!E31</f>
        <v>34</v>
      </c>
      <c r="D21" s="159">
        <f>'Training Plan-Template - Base'!F31</f>
        <v>38</v>
      </c>
      <c r="E21" s="160">
        <f>'Training Plan-Template - Base'!U31</f>
        <v>0</v>
      </c>
      <c r="F21" s="160">
        <f>'Training Plan-Template - Base'!V31</f>
        <v>0</v>
      </c>
      <c r="G21" s="161">
        <f>'Training Plan-Template - Base'!W31</f>
        <v>0</v>
      </c>
      <c r="H21" s="5"/>
      <c r="I21" s="5"/>
    </row>
    <row r="22" spans="1:9" ht="49.5" customHeight="1">
      <c r="A22" s="5"/>
      <c r="B22" s="158" t="str">
        <f>'Training Plan-Template - Base'!C32</f>
        <v>Rail Engineering project-For Apprentice</v>
      </c>
      <c r="C22" s="159">
        <f>'Training Plan-Template - Base'!E32</f>
        <v>42</v>
      </c>
      <c r="D22" s="159">
        <f>'Training Plan-Template - Base'!F32</f>
        <v>48</v>
      </c>
      <c r="E22" s="160">
        <f>'Training Plan-Template - Base'!U32</f>
        <v>0</v>
      </c>
      <c r="F22" s="160">
        <f>'Training Plan-Template - Base'!V32</f>
        <v>0</v>
      </c>
      <c r="G22" s="161">
        <f>'Training Plan-Template - Base'!W32</f>
        <v>0</v>
      </c>
      <c r="H22" s="5"/>
      <c r="I22" s="5"/>
    </row>
    <row r="23" spans="1:9" ht="49.5" customHeight="1">
      <c r="A23" s="5"/>
      <c r="B23" s="158" t="str">
        <f>'Training Plan-Template - Base'!C33</f>
        <v>Advanced Railway Electrical Engineering</v>
      </c>
      <c r="C23" s="159">
        <f>'Training Plan-Template - Base'!E33</f>
        <v>34</v>
      </c>
      <c r="D23" s="159">
        <f>'Training Plan-Template - Base'!F33</f>
        <v>38</v>
      </c>
      <c r="E23" s="160">
        <f>'Training Plan-Template - Base'!U33</f>
        <v>0</v>
      </c>
      <c r="F23" s="160">
        <f>'Training Plan-Template - Base'!V33</f>
        <v>0</v>
      </c>
      <c r="G23" s="161">
        <f>'Training Plan-Template - Base'!W33</f>
        <v>0</v>
      </c>
      <c r="H23" s="5"/>
      <c r="I23" s="5"/>
    </row>
    <row r="24" spans="1:9" ht="49.5" customHeight="1">
      <c r="A24" s="5"/>
      <c r="B24" s="158" t="str">
        <f>'Training Plan-Template - Base'!C34</f>
        <v>Supply and Distribution</v>
      </c>
      <c r="C24" s="159">
        <f>'Training Plan-Template - Base'!E34</f>
        <v>38</v>
      </c>
      <c r="D24" s="159">
        <f>'Training Plan-Template - Base'!F34</f>
        <v>42</v>
      </c>
      <c r="E24" s="160">
        <f>'Training Plan-Template - Base'!U34</f>
        <v>0</v>
      </c>
      <c r="F24" s="160">
        <f>'Training Plan-Template - Base'!V34</f>
        <v>0</v>
      </c>
      <c r="G24" s="161">
        <f>'Training Plan-Template - Base'!W34</f>
        <v>0</v>
      </c>
      <c r="H24" s="5"/>
      <c r="I24" s="5"/>
    </row>
    <row r="25" spans="1:9" ht="49.5" customHeight="1">
      <c r="A25" s="5"/>
      <c r="B25" s="166" t="str">
        <f>'Training Plan-Template - Base'!C35</f>
        <v>EPA GATEWAY FOR RAILWAY ENGINEERING</v>
      </c>
      <c r="C25" s="159">
        <f>'Training Plan-Template - Base'!E35</f>
        <v>42</v>
      </c>
      <c r="D25" s="159">
        <f>'Training Plan-Template - Base'!F35</f>
        <v>48</v>
      </c>
      <c r="E25" s="160">
        <f>'Training Plan-Template - Base'!U35</f>
        <v>0</v>
      </c>
      <c r="F25" s="160">
        <f>'Training Plan-Template - Base'!V35</f>
        <v>0</v>
      </c>
      <c r="G25" s="161">
        <f>'Training Plan-Template - Base'!W35</f>
        <v>0</v>
      </c>
      <c r="H25" s="5"/>
      <c r="I25" s="5"/>
    </row>
    <row r="26" spans="1:9">
      <c r="A26" s="5"/>
      <c r="B26" s="162"/>
      <c r="C26" s="163"/>
      <c r="D26" s="163"/>
      <c r="E26" s="164"/>
      <c r="F26" s="164"/>
      <c r="G26" s="165"/>
      <c r="H26" s="5"/>
      <c r="I26" s="5"/>
    </row>
    <row r="27" spans="1:9" ht="15" customHeight="1">
      <c r="A27" s="5"/>
      <c r="B27" s="5"/>
      <c r="C27" s="5"/>
      <c r="D27" s="5"/>
      <c r="E27" s="5"/>
      <c r="F27" s="5"/>
      <c r="G27" s="5"/>
      <c r="H27" s="5"/>
      <c r="I27" s="5"/>
    </row>
    <row r="28" spans="1:9">
      <c r="A28" s="5"/>
      <c r="B28" s="5"/>
      <c r="C28" s="5"/>
      <c r="D28" s="5"/>
      <c r="E28" s="5"/>
      <c r="F28" s="5"/>
      <c r="G28" s="5"/>
      <c r="H28" s="5"/>
      <c r="I28" s="5"/>
    </row>
    <row r="29" spans="1:9">
      <c r="A29" s="5"/>
      <c r="B29" s="5"/>
      <c r="C29" s="5"/>
      <c r="D29" s="5"/>
      <c r="E29" s="5"/>
      <c r="F29" s="5"/>
      <c r="G29" s="5"/>
      <c r="H29" s="5"/>
      <c r="I29" s="5"/>
    </row>
    <row r="30" spans="1:9">
      <c r="A30" s="5"/>
      <c r="B30" s="5"/>
      <c r="C30" s="5"/>
      <c r="D30" s="5"/>
      <c r="E30" s="5"/>
      <c r="F30" s="5"/>
      <c r="G30" s="5"/>
      <c r="H30" s="5"/>
      <c r="I30" s="5"/>
    </row>
  </sheetData>
  <mergeCells count="4">
    <mergeCell ref="B4:G4"/>
    <mergeCell ref="B3:G3"/>
    <mergeCell ref="B2:G2"/>
    <mergeCell ref="B1:G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file>

<file path=customXml/itemProps2.xml><?xml version="1.0" encoding="utf-8"?>
<ds:datastoreItem xmlns:ds="http://schemas.openxmlformats.org/officeDocument/2006/customXml" ds:itemID="{CE57D250-DBF2-426A-BA8A-635F62FBCE2C}"/>
</file>

<file path=customXml/itemProps3.xml><?xml version="1.0" encoding="utf-8"?>
<ds:datastoreItem xmlns:ds="http://schemas.openxmlformats.org/officeDocument/2006/customXml" ds:itemID="{4D25D219-A6D6-46FF-800D-C40BF0D20D62}"/>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Al-naemi, Faris</cp:lastModifiedBy>
  <cp:revision/>
  <dcterms:created xsi:type="dcterms:W3CDTF">2016-10-28T08:33:31Z</dcterms:created>
  <dcterms:modified xsi:type="dcterms:W3CDTF">2022-09-14T08:16:28Z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