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hidePivotFieldList="1"/>
  <mc:AlternateContent xmlns:mc="http://schemas.openxmlformats.org/markup-compatibility/2006">
    <mc:Choice Requires="x15">
      <x15ac:absPath xmlns:x15ac="http://schemas.microsoft.com/office/spreadsheetml/2010/11/ac" url="C:\Users\acesec2\Desktop\"/>
    </mc:Choice>
  </mc:AlternateContent>
  <xr:revisionPtr revIDLastSave="155" documentId="8_{EE36537C-2F06-4A17-8EEC-36C10839CBCA}" xr6:coauthVersionLast="47" xr6:coauthVersionMax="47" xr10:uidLastSave="{52192BE4-84E5-4E27-A17C-85CDC0CA66C9}"/>
  <bookViews>
    <workbookView xWindow="-108" yWindow="-108" windowWidth="23256" windowHeight="12576" firstSheet="1"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B8" i="14"/>
  <c r="C8" i="14"/>
  <c r="D8" i="14"/>
  <c r="E8" i="14"/>
  <c r="F8" i="14"/>
  <c r="G8" i="14"/>
  <c r="B9" i="14"/>
  <c r="C9" i="14"/>
  <c r="D9" i="14"/>
  <c r="E9" i="14"/>
  <c r="F9" i="14"/>
  <c r="G9" i="14"/>
  <c r="B10" i="14"/>
  <c r="C10" i="14"/>
  <c r="D10" i="14"/>
  <c r="E10" i="14"/>
  <c r="F10" i="14"/>
  <c r="G10" i="14"/>
  <c r="B11" i="14"/>
  <c r="C11" i="14"/>
  <c r="D11" i="14"/>
  <c r="E11" i="14"/>
  <c r="F11" i="14"/>
  <c r="G11" i="14"/>
  <c r="B3" i="14"/>
  <c r="B2" i="14"/>
  <c r="B1" i="14"/>
  <c r="F2" i="10"/>
  <c r="F1" i="10"/>
  <c r="G7" i="14"/>
  <c r="G13" i="14"/>
  <c r="G14" i="14"/>
  <c r="G15" i="14"/>
  <c r="G16" i="14"/>
  <c r="G17" i="14"/>
  <c r="G18" i="14"/>
  <c r="G20" i="14"/>
  <c r="G21" i="14"/>
  <c r="G22" i="14"/>
  <c r="G23" i="14"/>
  <c r="G24" i="14"/>
  <c r="G26" i="14"/>
  <c r="G27" i="14"/>
  <c r="G6" i="14"/>
  <c r="F7" i="14"/>
  <c r="F13" i="14"/>
  <c r="F14" i="14"/>
  <c r="F15" i="14"/>
  <c r="F16" i="14"/>
  <c r="F17" i="14"/>
  <c r="F18" i="14"/>
  <c r="F20" i="14"/>
  <c r="F21" i="14"/>
  <c r="F22" i="14"/>
  <c r="F23" i="14"/>
  <c r="F24" i="14"/>
  <c r="F26" i="14"/>
  <c r="F27" i="14"/>
  <c r="F6" i="14"/>
  <c r="C7" i="14"/>
  <c r="D7" i="14"/>
  <c r="C13" i="14"/>
  <c r="D13" i="14"/>
  <c r="C14" i="14"/>
  <c r="D14" i="14"/>
  <c r="C15" i="14"/>
  <c r="D15" i="14"/>
  <c r="C16" i="14"/>
  <c r="D16" i="14"/>
  <c r="C17" i="14"/>
  <c r="D17" i="14"/>
  <c r="C18" i="14"/>
  <c r="D18" i="14"/>
  <c r="C20" i="14"/>
  <c r="D20" i="14"/>
  <c r="C21" i="14"/>
  <c r="D21" i="14"/>
  <c r="C22" i="14"/>
  <c r="D22" i="14"/>
  <c r="C23" i="14"/>
  <c r="D23" i="14"/>
  <c r="C24" i="14"/>
  <c r="D24" i="14"/>
  <c r="C26" i="14"/>
  <c r="D26" i="14"/>
  <c r="C27" i="14"/>
  <c r="D27" i="14"/>
  <c r="D6" i="14"/>
  <c r="C6" i="14"/>
  <c r="E7" i="14"/>
  <c r="E13" i="14"/>
  <c r="E14" i="14"/>
  <c r="E15" i="14"/>
  <c r="E16" i="14"/>
  <c r="E17" i="14"/>
  <c r="E18" i="14"/>
  <c r="E20" i="14"/>
  <c r="E21" i="14"/>
  <c r="E22" i="14"/>
  <c r="E23" i="14"/>
  <c r="E24" i="14"/>
  <c r="E26" i="14"/>
  <c r="E27" i="14"/>
  <c r="E6" i="14"/>
  <c r="B7" i="14"/>
  <c r="B13" i="14"/>
  <c r="B14" i="14"/>
  <c r="B15" i="14"/>
  <c r="B16" i="14"/>
  <c r="B17" i="14"/>
  <c r="B18" i="14"/>
  <c r="B20" i="14"/>
  <c r="B21" i="14"/>
  <c r="B22" i="14"/>
  <c r="B23" i="14"/>
  <c r="B24" i="14"/>
  <c r="B26" i="14"/>
  <c r="B27" i="14"/>
  <c r="B6" i="14"/>
  <c r="Q35" i="12"/>
  <c r="I9" i="10" s="1"/>
  <c r="M9" i="10" s="1"/>
  <c r="L12" i="10"/>
  <c r="L11" i="10"/>
  <c r="L10" i="10"/>
  <c r="L9" i="10"/>
  <c r="L8" i="10"/>
  <c r="L3" i="10"/>
  <c r="L4" i="10"/>
  <c r="L5" i="10"/>
  <c r="L6" i="10"/>
  <c r="L7" i="10"/>
  <c r="L2" i="10"/>
  <c r="H35" i="12"/>
  <c r="F5" i="10" s="1"/>
  <c r="K35" i="12"/>
  <c r="F9" i="10" s="1"/>
  <c r="M3" i="10" s="1"/>
  <c r="L35" i="12"/>
  <c r="F10" i="10" s="1"/>
  <c r="M4" i="10" s="1"/>
  <c r="M35" i="12"/>
  <c r="F11" i="10" s="1"/>
  <c r="M5" i="10" s="1"/>
  <c r="N35" i="12"/>
  <c r="F12" i="10" s="1"/>
  <c r="M6" i="10" s="1"/>
  <c r="O35" i="12"/>
  <c r="F13" i="10" s="1"/>
  <c r="P35" i="12"/>
  <c r="I8" i="10" s="1"/>
  <c r="R35" i="12"/>
  <c r="I11" i="10" s="1"/>
  <c r="M10" i="10" s="1"/>
  <c r="J35" i="12"/>
  <c r="F8" i="10" s="1"/>
  <c r="M2" i="10" s="1"/>
  <c r="I16" i="12"/>
  <c r="M8" i="10" l="1"/>
  <c r="M7" i="10"/>
  <c r="S16" i="12"/>
  <c r="T16" i="12"/>
  <c r="I34" i="12"/>
  <c r="T34" i="12" s="1"/>
  <c r="I33" i="12"/>
  <c r="S33" i="12" s="1"/>
  <c r="I32" i="12"/>
  <c r="S32" i="12" s="1"/>
  <c r="I31" i="12"/>
  <c r="S31" i="12" s="1"/>
  <c r="I30" i="12"/>
  <c r="T30" i="12" s="1"/>
  <c r="I27" i="12"/>
  <c r="T27" i="12" s="1"/>
  <c r="I26" i="12"/>
  <c r="S26" i="12" s="1"/>
  <c r="I20" i="12"/>
  <c r="T20" i="12" s="1"/>
  <c r="I21" i="12"/>
  <c r="I19" i="12"/>
  <c r="T19" i="12" s="1"/>
  <c r="I28" i="12"/>
  <c r="I25" i="12"/>
  <c r="I24" i="12"/>
  <c r="I23" i="12"/>
  <c r="I18" i="12"/>
  <c r="I17" i="12"/>
  <c r="I35" i="12" l="1"/>
  <c r="S19" i="12"/>
  <c r="S34" i="12"/>
  <c r="T31" i="12"/>
  <c r="T33" i="12"/>
  <c r="T32" i="12"/>
  <c r="T26" i="12"/>
  <c r="S27" i="12"/>
  <c r="S20" i="12"/>
  <c r="S30" i="12"/>
  <c r="T17" i="12"/>
  <c r="S17" i="12"/>
  <c r="T18" i="12"/>
  <c r="S18" i="12"/>
  <c r="T21" i="12"/>
  <c r="S21" i="12"/>
  <c r="T23" i="12"/>
  <c r="S23" i="12"/>
  <c r="T24" i="12"/>
  <c r="S24" i="12"/>
  <c r="T25" i="12"/>
  <c r="S25" i="12"/>
  <c r="T28" i="12"/>
  <c r="S28" i="12"/>
  <c r="T35" i="12" l="1"/>
  <c r="I13" i="10" s="1"/>
  <c r="M12" i="10" s="1"/>
  <c r="S35" i="12"/>
  <c r="I12" i="10" s="1"/>
  <c r="M11" i="10" s="1"/>
  <c r="I11" i="12"/>
  <c r="F4" i="10" s="1"/>
  <c r="F6" i="10" s="1"/>
</calcChain>
</file>

<file path=xl/sharedStrings.xml><?xml version="1.0" encoding="utf-8"?>
<sst xmlns="http://schemas.openxmlformats.org/spreadsheetml/2006/main" count="152" uniqueCount="129">
  <si>
    <t>Apprenticeship Training Plan for:</t>
  </si>
  <si>
    <t>Product Design and Development Engineer</t>
  </si>
  <si>
    <t>https://www.instituteforapprenticeships.org/apprenticeship-standards/product-design-and-development-engineer-degree/</t>
  </si>
  <si>
    <t>https://www.instituteforapprenticeships.org/media/1726/l6-pdd-epa-final-pdf-version-28th-mar-18.pdf</t>
  </si>
  <si>
    <t>Level of Delivery and EPA</t>
  </si>
  <si>
    <t>Colour coding key for Mapping Modules to the KSBs</t>
  </si>
  <si>
    <t>Mandatory Components:</t>
  </si>
  <si>
    <t>BEng (Hons) Mechanical Engineering Apprenticeship - New</t>
  </si>
  <si>
    <t>The course will deliver against the Product Design and Development Engineer standard. The apprenticeship includes a combination of work-based learning modules and specialist education, which leads to a BEng (Honours) Mechanical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</si>
  <si>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</si>
  <si>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</si>
  <si>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</si>
  <si>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(months)</t>
  </si>
  <si>
    <t xml:space="preserve">BESE OPS CHECK:  </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</si>
  <si>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</si>
  <si>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</si>
  <si>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</si>
  <si>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</si>
  <si>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</si>
  <si>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</si>
  <si>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</si>
  <si>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</si>
  <si>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</si>
  <si>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</si>
  <si>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</si>
  <si>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</si>
  <si>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</si>
  <si>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</si>
  <si>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</si>
  <si>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</si>
  <si>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</si>
  <si>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Laboratory session</t>
  </si>
  <si>
    <t>Drop-in sessions (optional)</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</si>
  <si>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</si>
  <si>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</si>
  <si>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</si>
  <si>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</si>
  <si>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K1 Mathematics and science for engineers</t>
  </si>
  <si>
    <t xml:space="preserve">K2 Materials and manufacture </t>
  </si>
  <si>
    <t>K3 Mechanical, Electrical and Electronic principles and applications.</t>
  </si>
  <si>
    <t>K4 Statics and dynamics</t>
  </si>
  <si>
    <t>K5 How to undertake and apply business-led projects</t>
  </si>
  <si>
    <t>K6 Engineering operations and business management</t>
  </si>
  <si>
    <t>K7 Applying advanced technology techniques</t>
  </si>
  <si>
    <t>S1 Comply with statutory and organisational safety requirements and demonstrate a responsible and disciplined approach to risk mitigation, avoidance and management.</t>
  </si>
  <si>
    <t>S2 Effectively use, interpret and evaluate a range of engineering data sources and documentation</t>
  </si>
  <si>
    <t>S3 Organise work efficiently and effectively by managing engineering resources when completing tasks</t>
  </si>
  <si>
    <t>S4 Use computer software packages to assist with engineering activities</t>
  </si>
  <si>
    <t>S5 Carry out Project Management activities</t>
  </si>
  <si>
    <t>S6 Establish design briefs, presenting and discussing technical proposals</t>
  </si>
  <si>
    <t>S7 Manage and control product design changes</t>
  </si>
  <si>
    <t>S8 Support team feasibility design reviews</t>
  </si>
  <si>
    <t>S9 Demonstrate technical and commercial management by planning and managing tasks &amp; resources</t>
  </si>
  <si>
    <r>
      <t xml:space="preserve">B1 </t>
    </r>
    <r>
      <rPr>
        <b/>
        <sz val="11"/>
        <color theme="1"/>
        <rFont val="Calibri"/>
        <family val="2"/>
        <scheme val="minor"/>
      </rPr>
      <t>Safety mindset</t>
    </r>
    <r>
      <rPr>
        <sz val="11"/>
        <color theme="1"/>
        <rFont val="Calibri"/>
        <family val="2"/>
        <scheme val="minor"/>
      </rPr>
      <t>: The importance of complying with statutory and organisational health, safety and risk management requirements and the implications if these are not adhered to</t>
    </r>
  </si>
  <si>
    <r>
      <t xml:space="preserve">B2 </t>
    </r>
    <r>
      <rPr>
        <b/>
        <sz val="11"/>
        <color theme="1"/>
        <rFont val="Calibri"/>
        <family val="2"/>
        <scheme val="minor"/>
      </rPr>
      <t>Strong work ethic</t>
    </r>
    <r>
      <rPr>
        <sz val="11"/>
        <color theme="1"/>
        <rFont val="Calibri"/>
        <family val="2"/>
        <scheme val="minor"/>
      </rPr>
      <t>: Has a positive attitude, motivated by engineering; dependable, ethical, responsible and reliable.</t>
    </r>
  </si>
  <si>
    <r>
      <t xml:space="preserve">B3 </t>
    </r>
    <r>
      <rPr>
        <b/>
        <sz val="11"/>
        <color theme="1"/>
        <rFont val="Calibri"/>
        <family val="2"/>
        <scheme val="minor"/>
      </rPr>
      <t>Logical approach</t>
    </r>
    <r>
      <rPr>
        <sz val="11"/>
        <color theme="1"/>
        <rFont val="Calibri"/>
        <family val="2"/>
        <scheme val="minor"/>
      </rPr>
      <t>: Able to structure a plan and develop activities following a logical thought process, but also able to quickly “think on feet” when working through them.</t>
    </r>
  </si>
  <si>
    <r>
      <t xml:space="preserve">B4 </t>
    </r>
    <r>
      <rPr>
        <b/>
        <sz val="11"/>
        <color theme="1"/>
        <rFont val="Calibri"/>
        <family val="2"/>
        <scheme val="minor"/>
      </rPr>
      <t>Problem solving orientation</t>
    </r>
    <r>
      <rPr>
        <sz val="11"/>
        <color theme="1"/>
        <rFont val="Calibri"/>
        <family val="2"/>
        <scheme val="minor"/>
      </rPr>
      <t>: Identifies issues quickly, enjoys solving complex problems and applies appropriate solutions. Has a strong desire to push to ensure the true root cause of any problem is found and a solution identified which prevents further recurrence.</t>
    </r>
  </si>
  <si>
    <r>
      <t xml:space="preserve">B5 </t>
    </r>
    <r>
      <rPr>
        <b/>
        <sz val="11"/>
        <color theme="1"/>
        <rFont val="Calibri"/>
        <family val="2"/>
        <scheme val="minor"/>
      </rPr>
      <t>Quality focus</t>
    </r>
    <r>
      <rPr>
        <sz val="11"/>
        <color theme="1"/>
        <rFont val="Calibri"/>
        <family val="2"/>
        <scheme val="minor"/>
      </rPr>
      <t>: Follows rules, procedures and principles in ensuring work completed is fit for purpose and pays attention to detail / error checks throughout activities.</t>
    </r>
  </si>
  <si>
    <r>
      <t xml:space="preserve">B6 </t>
    </r>
    <r>
      <rPr>
        <b/>
        <sz val="11"/>
        <color theme="1"/>
        <rFont val="Calibri"/>
        <family val="2"/>
        <scheme val="minor"/>
      </rPr>
      <t>Personal responsibility and resilience</t>
    </r>
    <r>
      <rPr>
        <sz val="11"/>
        <color theme="1"/>
        <rFont val="Calibri"/>
        <family val="2"/>
        <scheme val="minor"/>
      </rPr>
      <t>: Motivated to succeed accountable and persistent to complete task.</t>
    </r>
  </si>
  <si>
    <r>
      <t xml:space="preserve">B7 </t>
    </r>
    <r>
      <rPr>
        <b/>
        <sz val="11"/>
        <color theme="1"/>
        <rFont val="Calibri"/>
        <family val="2"/>
        <scheme val="minor"/>
      </rPr>
      <t>Clear communicator</t>
    </r>
    <r>
      <rPr>
        <sz val="11"/>
        <color theme="1"/>
        <rFont val="Calibri"/>
        <family val="2"/>
        <scheme val="minor"/>
      </rPr>
      <t>: Uses a variety of appropriate communication methods to give/receive information accurately, and in a timely and positive manner.</t>
    </r>
  </si>
  <si>
    <r>
      <t xml:space="preserve">B8 </t>
    </r>
    <r>
      <rPr>
        <b/>
        <sz val="11"/>
        <color theme="1"/>
        <rFont val="Calibri"/>
        <family val="2"/>
        <scheme val="minor"/>
      </rPr>
      <t>Team player</t>
    </r>
    <r>
      <rPr>
        <sz val="11"/>
        <color theme="1"/>
        <rFont val="Calibri"/>
        <family val="2"/>
        <scheme val="minor"/>
      </rPr>
      <t>: Not only plays own part but able to work and communicate clearly and effectively within a team and interacts/ helps others when required. In doing so applies these skills in a respectful professional manner.</t>
    </r>
  </si>
  <si>
    <r>
      <t xml:space="preserve">B9 </t>
    </r>
    <r>
      <rPr>
        <b/>
        <sz val="11"/>
        <color theme="1"/>
        <rFont val="Calibri"/>
        <family val="2"/>
        <scheme val="minor"/>
      </rPr>
      <t>Applies Lean Manufacturing Principles</t>
    </r>
    <r>
      <rPr>
        <sz val="11"/>
        <color theme="1"/>
        <rFont val="Calibri"/>
        <family val="2"/>
        <scheme val="minor"/>
      </rPr>
      <t>: Demonstrates continuous improvement in driving effectiveness and efficiency</t>
    </r>
  </si>
  <si>
    <r>
      <t xml:space="preserve">B10 </t>
    </r>
    <r>
      <rPr>
        <b/>
        <sz val="11"/>
        <color theme="1"/>
        <rFont val="Calibri"/>
        <family val="2"/>
        <scheme val="minor"/>
      </rPr>
      <t>Adaptability</t>
    </r>
    <r>
      <rPr>
        <sz val="11"/>
        <color theme="1"/>
        <rFont val="Calibri"/>
        <family val="2"/>
        <scheme val="minor"/>
      </rPr>
      <t>: Able to adjust to different conditions, technologies, situations and environments.</t>
    </r>
  </si>
  <si>
    <r>
      <t xml:space="preserve">B11 </t>
    </r>
    <r>
      <rPr>
        <b/>
        <sz val="11"/>
        <color theme="1"/>
        <rFont val="Calibri"/>
        <family val="2"/>
        <scheme val="minor"/>
      </rPr>
      <t>Self-Motivation</t>
    </r>
    <r>
      <rPr>
        <sz val="11"/>
        <color theme="1"/>
        <rFont val="Calibri"/>
        <family val="2"/>
        <scheme val="minor"/>
      </rPr>
      <t>: A ‘self-starter’, who always wants to give their best, sets themselves challenging targets, can make their own decisions.</t>
    </r>
  </si>
  <si>
    <r>
      <t xml:space="preserve">B12 </t>
    </r>
    <r>
      <rPr>
        <b/>
        <sz val="11"/>
        <color theme="1"/>
        <rFont val="Calibri"/>
        <family val="2"/>
        <scheme val="minor"/>
      </rPr>
      <t>Willingness to learn</t>
    </r>
    <r>
      <rPr>
        <sz val="11"/>
        <color theme="1"/>
        <rFont val="Calibri"/>
        <family val="2"/>
        <scheme val="minor"/>
      </rPr>
      <t>: Wants to drive their continuous professional development</t>
    </r>
  </si>
  <si>
    <r>
      <t>B13</t>
    </r>
    <r>
      <rPr>
        <b/>
        <sz val="11"/>
        <color theme="1"/>
        <rFont val="Calibri"/>
        <family val="2"/>
        <scheme val="minor"/>
      </rPr>
      <t xml:space="preserve"> Commitment</t>
    </r>
    <r>
      <rPr>
        <sz val="11"/>
        <color theme="1"/>
        <rFont val="Calibri"/>
        <family val="2"/>
        <scheme val="minor"/>
      </rPr>
      <t>: Able to commit to the beliefs, goals and standards of their own employer and to the wider industry and its professional standards.</t>
    </r>
  </si>
  <si>
    <t>BEFORE</t>
  </si>
  <si>
    <t>DURING</t>
  </si>
  <si>
    <t>AFTER</t>
  </si>
  <si>
    <t>Level 4</t>
  </si>
  <si>
    <t>Engineering Mathematics and Statistics for Apprentices</t>
  </si>
  <si>
    <t>Allow time for maths diagnostic test near start of module. 
Support the accurate completion of the Skill Scan.</t>
  </si>
  <si>
    <t>This module is a key foundational aspect of an engineering degree. Ensure the learner has enough time to do all the tutorials. If this is an area of weakness, allow extra time where possible. 
Support the completion of the Starting Point Exercise in the first three weeks</t>
  </si>
  <si>
    <t>Provide a challenge and work-time for learner to create a tool using Excel or Matlab incorporating some mathematics and/or statistics that could be used in the business.</t>
  </si>
  <si>
    <t>Engineering Principles for Apprentices</t>
  </si>
  <si>
    <t xml:space="preserve">With reference to the Module Learning Outcomes and KSBs, discuss which areas are most relevant to the business and the potential benefits of developing knowledge in an area not directly related. </t>
  </si>
  <si>
    <t>Identify and investigate a process, department, product or technology in the business that uses each of the three main areas of engineering principles being covered.</t>
  </si>
  <si>
    <t>Encourage learner to give a 5-10min presentation on the most relevant of the three topics (solid mechanics, electrical engineering or thermo / fluids) relating it to the workplace where possible.</t>
  </si>
  <si>
    <t>Materials and Manufacturing Engineering for Apprentices</t>
  </si>
  <si>
    <t>If learner has no manufacturing experience, arrange some work-shadowing or secondment time in any manufacturing or materials processing part of the business if possible. Alternatively arrange a visit to another manufacturing in the supply chain.</t>
  </si>
  <si>
    <t xml:space="preserve">Provide material data and/or manufacturing process information on materials and/or processes covered in the module which have direct relevance to the business. </t>
  </si>
  <si>
    <t>Consider giving learner a project related to either material selection or manufacturing process improvement.</t>
  </si>
  <si>
    <t>Design and CAD for Apprentices</t>
  </si>
  <si>
    <t>Ensure learner has access to sufficient hardware to run SolidWorks CAD software. Load student version of SolidWorks.</t>
  </si>
  <si>
    <t xml:space="preserve"> Allow student work-shadowing in Engineering Design aspect of the business. </t>
  </si>
  <si>
    <t xml:space="preserve">Consider asking learner to investigate and compare various CAD packages including SolidWorks, other tools used in the business, by suppliers, by customers. </t>
  </si>
  <si>
    <t>Ethical Engineering Practice</t>
  </si>
  <si>
    <t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t>
  </si>
  <si>
    <t>The remainder of the assignment is carried out at work - make sure they have the time to do it. 
Support access to key stakeholders and business activities</t>
  </si>
  <si>
    <t>Discuss any ethical issues with the learner that they think could be improved at the company.</t>
  </si>
  <si>
    <t>Investigative Project for Apprentices</t>
  </si>
  <si>
    <t xml:space="preserve">The remainder of the assignment is carried out at work - make sure they have the time to do it. </t>
  </si>
  <si>
    <t xml:space="preserve">Arrange for learner to give a presentation on their project. </t>
  </si>
  <si>
    <t>Level 5</t>
  </si>
  <si>
    <t xml:space="preserve">Control and Automation </t>
  </si>
  <si>
    <t>Further detail for Level 5 will be released in due course</t>
  </si>
  <si>
    <t>Further detail for Level 5
will be released in due course</t>
  </si>
  <si>
    <t>Further detail for Level 5 
will be released in due course</t>
  </si>
  <si>
    <t>Statics and Dynamics</t>
  </si>
  <si>
    <t>Thermofluids for Apprentices</t>
  </si>
  <si>
    <t>Developing an Engineering Portfolio</t>
  </si>
  <si>
    <t>Engineering Business Management for Apprentices</t>
  </si>
  <si>
    <t>Applied Project for Apprentices</t>
  </si>
  <si>
    <t>Level 6</t>
  </si>
  <si>
    <t>Advances in Engineering</t>
  </si>
  <si>
    <t>Further detail for Level 6
will be released in due course</t>
  </si>
  <si>
    <t>Computational Analysis</t>
  </si>
  <si>
    <t>Design Evaluation for Apprentices</t>
  </si>
  <si>
    <t>Engineering Ops and Lean for Apprentices</t>
  </si>
  <si>
    <t>Engineering Project and Portfolio
(Gateway Module)</t>
  </si>
  <si>
    <t>EPA</t>
  </si>
  <si>
    <t>Gateway Period</t>
  </si>
  <si>
    <t>Independent End Point Assessment</t>
  </si>
  <si>
    <t>Key for Integrated Apprenticeships:</t>
  </si>
  <si>
    <t>Gateway Module is shaded blue</t>
  </si>
  <si>
    <t>Apprenticeship Standard:</t>
  </si>
  <si>
    <t>Data:</t>
  </si>
  <si>
    <t>Total Off The Job Training at full delivery:</t>
  </si>
  <si>
    <t xml:space="preserve">Recognised Prior Learning (RPL) </t>
  </si>
  <si>
    <t>Revised OTJT total after RPL deduction:</t>
  </si>
  <si>
    <t>Drop in Sessions</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</si>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</sst>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u/>
      <sz val="11"/>
      <color theme="10"/>
      <name val="Calibri"/>
      <family val="2"/>
      <scheme val="minor"/>
    </font>
    <font>
      <u/>
      <sz val="16"/>
      <color theme="10"/>
      <name val="Calibri"/>
      <family val="2"/>
      <scheme val="minor"/>
    </font>
    <font>
      <sz val="14"/>
      <color rgb="FFFF0000"/>
      <name val="Calibri"/>
      <family val="2"/>
      <scheme val="minor"/>
    </font>
    <font>
      <sz val="14"/>
      <name val="Calibri"/>
      <family val="2"/>
      <scheme val="minor"/>
    </font>
    <font>
      <u/>
      <sz val="12"/>
      <color theme="10"/>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s>
  <fills count="19">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rgb="FF595959"/>
        <bgColor indexed="64"/>
      </patternFill>
    </fill>
    <fill>
      <patternFill patternType="solid">
        <fgColor rgb="FFFFFFFF"/>
        <bgColor rgb="FF000000"/>
      </patternFill>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medium">
        <color indexed="64"/>
      </right>
      <top style="thin">
        <color indexed="64"/>
      </top>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2">
    <xf numFmtId="0" fontId="0" fillId="0" borderId="0"/>
    <xf numFmtId="0" fontId="24" fillId="0" borderId="0" applyNumberFormat="0" applyFill="0" applyBorder="0" applyAlignment="0" applyProtection="0"/>
  </cellStyleXfs>
  <cellXfs count="163">
    <xf numFmtId="0" fontId="0" fillId="0" borderId="0" xfId="0"/>
    <xf numFmtId="0" fontId="4" fillId="0" borderId="0" xfId="0" applyFont="1"/>
    <xf numFmtId="0" fontId="6" fillId="0" borderId="0" xfId="0" applyFont="1"/>
    <xf numFmtId="0" fontId="6" fillId="0" borderId="7" xfId="0" applyFont="1" applyBorder="1"/>
    <xf numFmtId="0" fontId="6" fillId="0" borderId="19" xfId="0" applyFont="1" applyBorder="1"/>
    <xf numFmtId="0" fontId="0" fillId="5" borderId="0" xfId="0" applyFill="1"/>
    <xf numFmtId="0" fontId="6" fillId="5" borderId="0" xfId="0" applyFont="1" applyFill="1"/>
    <xf numFmtId="0" fontId="4"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6" fillId="8" borderId="17" xfId="0" applyFont="1" applyFill="1" applyBorder="1"/>
    <xf numFmtId="0" fontId="6" fillId="8" borderId="18" xfId="0" applyFont="1" applyFill="1" applyBorder="1"/>
    <xf numFmtId="0" fontId="0" fillId="8" borderId="23"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8" borderId="26" xfId="0" applyFill="1" applyBorder="1"/>
    <xf numFmtId="0" fontId="8" fillId="8" borderId="29" xfId="0" applyFont="1" applyFill="1" applyBorder="1" applyAlignment="1">
      <alignment horizontal="center" vertical="center"/>
    </xf>
    <xf numFmtId="0" fontId="0" fillId="2" borderId="23" xfId="0" applyFill="1" applyBorder="1" applyAlignment="1">
      <alignment horizontal="center" vertical="center" wrapText="1"/>
    </xf>
    <xf numFmtId="164" fontId="0" fillId="2" borderId="23" xfId="0" applyNumberFormat="1" applyFill="1" applyBorder="1" applyAlignment="1">
      <alignment horizontal="center" vertical="center"/>
    </xf>
    <xf numFmtId="164" fontId="0" fillId="8" borderId="23" xfId="0" applyNumberFormat="1" applyFill="1" applyBorder="1" applyAlignment="1">
      <alignment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10"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9" fillId="10" borderId="22" xfId="0" applyFont="1" applyFill="1" applyBorder="1" applyAlignment="1">
      <alignment vertical="center" wrapText="1"/>
    </xf>
    <xf numFmtId="0" fontId="11" fillId="3" borderId="27" xfId="0" applyFont="1" applyFill="1" applyBorder="1" applyAlignment="1">
      <alignment vertical="center" wrapText="1"/>
    </xf>
    <xf numFmtId="0" fontId="12" fillId="3" borderId="23" xfId="0" applyFont="1" applyFill="1" applyBorder="1" applyAlignment="1">
      <alignment vertical="center"/>
    </xf>
    <xf numFmtId="0" fontId="11" fillId="3" borderId="28" xfId="0" applyFont="1" applyFill="1" applyBorder="1" applyAlignment="1">
      <alignment vertical="center" wrapText="1"/>
    </xf>
    <xf numFmtId="0" fontId="12" fillId="3" borderId="25" xfId="0" applyFont="1" applyFill="1" applyBorder="1" applyAlignment="1">
      <alignment vertical="center"/>
    </xf>
    <xf numFmtId="0" fontId="6" fillId="8" borderId="31" xfId="0" applyFont="1" applyFill="1" applyBorder="1"/>
    <xf numFmtId="0" fontId="3" fillId="2" borderId="30" xfId="0" applyFont="1" applyFill="1" applyBorder="1" applyAlignment="1">
      <alignment horizontal="center" textRotation="90" wrapText="1"/>
    </xf>
    <xf numFmtId="164" fontId="0" fillId="2" borderId="23" xfId="0" applyNumberFormat="1" applyFill="1" applyBorder="1" applyAlignment="1">
      <alignment horizontal="center" vertical="center" wrapText="1"/>
    </xf>
    <xf numFmtId="0" fontId="4" fillId="5" borderId="0" xfId="0" applyFont="1" applyFill="1" applyAlignment="1">
      <alignment horizontal="left"/>
    </xf>
    <xf numFmtId="0" fontId="8" fillId="8" borderId="29" xfId="0" applyFont="1" applyFill="1" applyBorder="1" applyAlignment="1">
      <alignment horizontal="center" vertical="center" wrapText="1"/>
    </xf>
    <xf numFmtId="0" fontId="15" fillId="2" borderId="30" xfId="0" applyFont="1" applyFill="1" applyBorder="1" applyAlignment="1">
      <alignment horizontal="center" textRotation="90" wrapText="1"/>
    </xf>
    <xf numFmtId="0" fontId="16" fillId="8" borderId="29" xfId="0" applyFont="1" applyFill="1" applyBorder="1" applyAlignment="1">
      <alignment horizontal="center" vertical="center" wrapText="1"/>
    </xf>
    <xf numFmtId="0" fontId="3" fillId="11" borderId="30" xfId="0" applyFont="1" applyFill="1" applyBorder="1" applyAlignment="1">
      <alignment horizontal="center" textRotation="90" wrapText="1"/>
    </xf>
    <xf numFmtId="0" fontId="3" fillId="5" borderId="0" xfId="0" applyFont="1" applyFill="1" applyAlignment="1">
      <alignment horizontal="right"/>
    </xf>
    <xf numFmtId="0" fontId="18" fillId="3" borderId="22" xfId="0" applyFont="1" applyFill="1" applyBorder="1" applyAlignment="1">
      <alignment vertical="center" wrapText="1"/>
    </xf>
    <xf numFmtId="0" fontId="18" fillId="3" borderId="24" xfId="0" applyFont="1" applyFill="1" applyBorder="1" applyAlignment="1">
      <alignment vertical="center" wrapText="1"/>
    </xf>
    <xf numFmtId="0" fontId="3" fillId="5" borderId="0" xfId="0" applyFont="1" applyFill="1" applyAlignment="1">
      <alignment horizontal="left" indent="1"/>
    </xf>
    <xf numFmtId="0" fontId="16" fillId="8" borderId="3" xfId="0" applyFont="1" applyFill="1" applyBorder="1" applyAlignment="1">
      <alignment horizontal="center" vertical="center" wrapText="1"/>
    </xf>
    <xf numFmtId="164" fontId="0" fillId="2" borderId="33" xfId="0" applyNumberFormat="1" applyFill="1" applyBorder="1" applyAlignment="1">
      <alignment horizontal="center" vertical="center" wrapText="1"/>
    </xf>
    <xf numFmtId="0" fontId="0" fillId="8" borderId="33" xfId="0" applyFill="1" applyBorder="1" applyAlignment="1">
      <alignment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0" fontId="6" fillId="8" borderId="35" xfId="0" applyFont="1" applyFill="1" applyBorder="1"/>
    <xf numFmtId="0" fontId="6" fillId="0" borderId="36" xfId="0" applyFont="1" applyBorder="1"/>
    <xf numFmtId="0" fontId="6" fillId="0" borderId="37" xfId="0" applyFont="1" applyBorder="1"/>
    <xf numFmtId="0" fontId="0" fillId="0" borderId="39" xfId="0" applyBorder="1"/>
    <xf numFmtId="0" fontId="0" fillId="0" borderId="40" xfId="0" applyBorder="1"/>
    <xf numFmtId="0" fontId="0" fillId="0" borderId="41" xfId="0" applyBorder="1"/>
    <xf numFmtId="0" fontId="14" fillId="11" borderId="39" xfId="0" applyFont="1" applyFill="1" applyBorder="1" applyAlignment="1">
      <alignment vertical="center" wrapText="1"/>
    </xf>
    <xf numFmtId="0" fontId="14" fillId="11" borderId="40" xfId="0" applyFont="1" applyFill="1" applyBorder="1" applyAlignment="1">
      <alignment vertical="center" wrapText="1"/>
    </xf>
    <xf numFmtId="0" fontId="14" fillId="11" borderId="41" xfId="0" applyFont="1" applyFill="1" applyBorder="1" applyAlignment="1">
      <alignment vertical="center" wrapText="1"/>
    </xf>
    <xf numFmtId="0" fontId="14" fillId="11" borderId="42" xfId="0" applyFont="1" applyFill="1" applyBorder="1" applyAlignment="1">
      <alignment vertical="center" wrapText="1"/>
    </xf>
    <xf numFmtId="0" fontId="14" fillId="11" borderId="43" xfId="0" applyFont="1" applyFill="1" applyBorder="1" applyAlignment="1">
      <alignment vertical="center" wrapText="1"/>
    </xf>
    <xf numFmtId="0" fontId="14" fillId="11" borderId="44" xfId="0" applyFont="1" applyFill="1" applyBorder="1" applyAlignment="1">
      <alignment vertical="center" wrapText="1"/>
    </xf>
    <xf numFmtId="0" fontId="14" fillId="11" borderId="45" xfId="0" applyFont="1" applyFill="1" applyBorder="1" applyAlignment="1">
      <alignment vertical="center" wrapText="1"/>
    </xf>
    <xf numFmtId="0" fontId="14" fillId="11" borderId="46" xfId="0" applyFont="1" applyFill="1" applyBorder="1" applyAlignment="1">
      <alignment vertical="center" wrapText="1"/>
    </xf>
    <xf numFmtId="0" fontId="14" fillId="11" borderId="47" xfId="0" applyFont="1" applyFill="1" applyBorder="1" applyAlignment="1">
      <alignment vertical="center" wrapText="1"/>
    </xf>
    <xf numFmtId="0" fontId="14" fillId="11" borderId="48" xfId="0" applyFont="1" applyFill="1" applyBorder="1" applyAlignment="1">
      <alignment vertical="center" wrapText="1"/>
    </xf>
    <xf numFmtId="0" fontId="14" fillId="11" borderId="49" xfId="0" applyFont="1" applyFill="1" applyBorder="1" applyAlignment="1">
      <alignment vertical="center" wrapText="1"/>
    </xf>
    <xf numFmtId="0" fontId="14" fillId="11" borderId="50" xfId="0" applyFont="1" applyFill="1" applyBorder="1" applyAlignment="1">
      <alignment vertical="center" wrapText="1"/>
    </xf>
    <xf numFmtId="0" fontId="19" fillId="8" borderId="38" xfId="0" applyFont="1" applyFill="1" applyBorder="1" applyAlignment="1">
      <alignment horizontal="center" vertical="center" wrapText="1"/>
    </xf>
    <xf numFmtId="0" fontId="19" fillId="8" borderId="6" xfId="0" applyFont="1" applyFill="1" applyBorder="1" applyAlignment="1">
      <alignment horizontal="center" vertical="center"/>
    </xf>
    <xf numFmtId="0" fontId="6" fillId="13" borderId="35" xfId="0" applyFont="1" applyFill="1" applyBorder="1"/>
    <xf numFmtId="0" fontId="6" fillId="13" borderId="31" xfId="0" applyFont="1" applyFill="1" applyBorder="1"/>
    <xf numFmtId="0" fontId="19" fillId="8" borderId="6" xfId="0" applyFont="1" applyFill="1" applyBorder="1" applyAlignment="1">
      <alignment horizontal="center" vertical="center" wrapText="1"/>
    </xf>
    <xf numFmtId="0" fontId="19" fillId="8" borderId="1" xfId="0" applyFont="1" applyFill="1" applyBorder="1" applyAlignment="1">
      <alignment horizontal="center" vertical="center"/>
    </xf>
    <xf numFmtId="0" fontId="20" fillId="9" borderId="27" xfId="0" applyFont="1" applyFill="1" applyBorder="1" applyAlignment="1">
      <alignment horizontal="center" vertical="center" wrapText="1"/>
    </xf>
    <xf numFmtId="0" fontId="21" fillId="2" borderId="30" xfId="0" applyFont="1" applyFill="1" applyBorder="1" applyAlignment="1">
      <alignment horizontal="center" vertical="center"/>
    </xf>
    <xf numFmtId="0" fontId="0" fillId="5" borderId="30" xfId="0" applyFill="1" applyBorder="1" applyAlignment="1">
      <alignment horizontal="right"/>
    </xf>
    <xf numFmtId="0" fontId="0" fillId="5" borderId="0" xfId="0" applyFill="1" applyAlignment="1">
      <alignment horizontal="left"/>
    </xf>
    <xf numFmtId="0" fontId="0" fillId="13" borderId="0" xfId="0" applyFill="1"/>
    <xf numFmtId="0" fontId="0" fillId="5" borderId="30" xfId="0" applyFill="1" applyBorder="1" applyAlignment="1">
      <alignment horizontal="right" vertical="center"/>
    </xf>
    <xf numFmtId="0" fontId="0" fillId="14" borderId="0" xfId="0" applyFill="1"/>
    <xf numFmtId="0" fontId="22" fillId="14"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15" borderId="54" xfId="0" applyFill="1" applyBorder="1" applyAlignment="1">
      <alignment horizontal="center" vertical="center" wrapText="1"/>
    </xf>
    <xf numFmtId="0" fontId="0" fillId="0" borderId="57"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0" fillId="15" borderId="53" xfId="0" applyFill="1" applyBorder="1" applyAlignment="1">
      <alignment horizontal="left" vertical="center" wrapText="1" indent="1"/>
    </xf>
    <xf numFmtId="0" fontId="0" fillId="15" borderId="54" xfId="0" applyFill="1" applyBorder="1" applyAlignment="1">
      <alignment horizontal="left" vertical="center" wrapText="1" indent="1"/>
    </xf>
    <xf numFmtId="0" fontId="0" fillId="15" borderId="55"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 fillId="16" borderId="0" xfId="0" applyFont="1" applyFill="1"/>
    <xf numFmtId="0" fontId="4" fillId="16" borderId="0" xfId="0" applyFont="1" applyFill="1"/>
    <xf numFmtId="0" fontId="3" fillId="16" borderId="0" xfId="0" applyFont="1" applyFill="1"/>
    <xf numFmtId="0" fontId="21" fillId="16" borderId="0" xfId="0" applyFont="1" applyFill="1"/>
    <xf numFmtId="0" fontId="3" fillId="16" borderId="0" xfId="0" applyFont="1" applyFill="1" applyAlignment="1">
      <alignment horizontal="left"/>
    </xf>
    <xf numFmtId="0" fontId="6" fillId="16" borderId="0" xfId="0" applyFont="1" applyFill="1"/>
    <xf numFmtId="0" fontId="3" fillId="5" borderId="30" xfId="0" applyFont="1" applyFill="1" applyBorder="1" applyAlignment="1">
      <alignment horizontal="center" textRotation="90" wrapText="1"/>
    </xf>
    <xf numFmtId="0" fontId="0" fillId="6" borderId="30" xfId="0" applyFill="1" applyBorder="1" applyAlignment="1">
      <alignment vertical="center" wrapText="1"/>
    </xf>
    <xf numFmtId="0" fontId="0" fillId="0" borderId="30" xfId="0" applyBorder="1" applyAlignment="1">
      <alignment horizontal="center" vertical="center" wrapText="1"/>
    </xf>
    <xf numFmtId="0" fontId="0" fillId="7" borderId="30" xfId="0" applyFill="1" applyBorder="1" applyAlignment="1">
      <alignment horizontal="center" vertical="center" wrapText="1"/>
    </xf>
    <xf numFmtId="0" fontId="0" fillId="4" borderId="30" xfId="0" applyFill="1" applyBorder="1" applyAlignment="1">
      <alignment horizontal="center" vertical="center" wrapText="1"/>
    </xf>
    <xf numFmtId="0" fontId="13" fillId="7" borderId="38" xfId="0" applyFont="1" applyFill="1" applyBorder="1" applyAlignment="1">
      <alignment wrapText="1"/>
    </xf>
    <xf numFmtId="0" fontId="0" fillId="6" borderId="30" xfId="0" applyFill="1" applyBorder="1" applyAlignment="1">
      <alignment horizontal="center" vertical="center" wrapText="1"/>
    </xf>
    <xf numFmtId="0" fontId="13" fillId="6" borderId="38" xfId="0" applyFont="1" applyFill="1" applyBorder="1" applyAlignment="1">
      <alignment wrapText="1"/>
    </xf>
    <xf numFmtId="0" fontId="13" fillId="0" borderId="38" xfId="0" applyFont="1" applyBorder="1" applyAlignment="1">
      <alignment wrapText="1"/>
    </xf>
    <xf numFmtId="0" fontId="13" fillId="4" borderId="38" xfId="0" applyFont="1" applyFill="1" applyBorder="1" applyAlignment="1">
      <alignment wrapText="1"/>
    </xf>
    <xf numFmtId="0" fontId="13" fillId="6" borderId="38" xfId="0" applyFont="1" applyFill="1" applyBorder="1" applyAlignment="1">
      <alignment horizontal="center" wrapText="1"/>
    </xf>
    <xf numFmtId="0" fontId="0" fillId="4" borderId="0" xfId="0" applyFill="1" applyAlignment="1">
      <alignment horizontal="center" vertical="center" wrapText="1"/>
    </xf>
    <xf numFmtId="0" fontId="0" fillId="4" borderId="30" xfId="0" applyFill="1" applyBorder="1" applyAlignment="1">
      <alignment vertical="center" wrapText="1"/>
    </xf>
    <xf numFmtId="0" fontId="13" fillId="4" borderId="62" xfId="0" applyFont="1" applyFill="1" applyBorder="1" applyAlignment="1">
      <alignment horizontal="center" wrapText="1"/>
    </xf>
    <xf numFmtId="0" fontId="23" fillId="5" borderId="0" xfId="0" applyFont="1" applyFill="1"/>
    <xf numFmtId="0" fontId="26" fillId="12" borderId="0" xfId="0" applyFont="1" applyFill="1" applyAlignment="1">
      <alignment horizontal="right"/>
    </xf>
    <xf numFmtId="0" fontId="10" fillId="9" borderId="22" xfId="0" applyFont="1" applyFill="1" applyBorder="1" applyAlignment="1">
      <alignment horizontal="left" vertical="center" wrapText="1" indent="1"/>
    </xf>
    <xf numFmtId="0" fontId="0" fillId="8" borderId="27" xfId="0" applyFill="1" applyBorder="1" applyAlignment="1">
      <alignment horizontal="left" vertical="center" wrapText="1" indent="1"/>
    </xf>
    <xf numFmtId="0" fontId="0" fillId="8" borderId="22" xfId="0" applyFill="1" applyBorder="1" applyAlignment="1">
      <alignment horizontal="left" vertical="center" wrapText="1" indent="1"/>
    </xf>
    <xf numFmtId="0" fontId="9" fillId="10" borderId="22" xfId="0" applyFont="1" applyFill="1" applyBorder="1" applyAlignment="1">
      <alignment horizontal="left" vertical="center" wrapText="1" indent="1"/>
    </xf>
    <xf numFmtId="0" fontId="27" fillId="16" borderId="0" xfId="0" applyFont="1" applyFill="1" applyAlignment="1">
      <alignment horizontal="right"/>
    </xf>
    <xf numFmtId="1" fontId="0" fillId="5" borderId="0" xfId="0" applyNumberFormat="1" applyFill="1" applyAlignment="1">
      <alignment horizontal="right" vertical="center"/>
    </xf>
    <xf numFmtId="1" fontId="0" fillId="5" borderId="0" xfId="0" applyNumberFormat="1" applyFill="1" applyAlignment="1">
      <alignment horizontal="left"/>
    </xf>
    <xf numFmtId="1" fontId="0" fillId="5" borderId="0" xfId="0" applyNumberFormat="1" applyFill="1"/>
    <xf numFmtId="1" fontId="0" fillId="5" borderId="0" xfId="0" applyNumberFormat="1" applyFill="1" applyAlignment="1">
      <alignment horizontal="right"/>
    </xf>
    <xf numFmtId="1" fontId="0" fillId="5" borderId="0" xfId="0" applyNumberFormat="1" applyFill="1" applyAlignment="1">
      <alignment horizontal="left" vertical="center" wrapText="1"/>
    </xf>
    <xf numFmtId="0" fontId="1" fillId="5" borderId="0" xfId="0" applyFont="1" applyFill="1"/>
    <xf numFmtId="0" fontId="29" fillId="17" borderId="59" xfId="0" applyFont="1" applyFill="1" applyBorder="1" applyAlignment="1">
      <alignment horizontal="center" vertical="center" wrapText="1"/>
    </xf>
    <xf numFmtId="0" fontId="29" fillId="17" borderId="60" xfId="0" applyFont="1" applyFill="1" applyBorder="1" applyAlignment="1">
      <alignment horizontal="center" vertical="center" wrapText="1"/>
    </xf>
    <xf numFmtId="0" fontId="29" fillId="17" borderId="61" xfId="0" applyFont="1" applyFill="1" applyBorder="1" applyAlignment="1">
      <alignment horizontal="center" vertical="center" wrapText="1"/>
    </xf>
    <xf numFmtId="0" fontId="0" fillId="16" borderId="0" xfId="0" applyFill="1"/>
    <xf numFmtId="0" fontId="23" fillId="16" borderId="0" xfId="0" applyFont="1" applyFill="1"/>
    <xf numFmtId="0" fontId="31" fillId="18" borderId="0" xfId="0" applyFont="1" applyFill="1"/>
    <xf numFmtId="0" fontId="4" fillId="11" borderId="0" xfId="0" applyFont="1" applyFill="1" applyAlignment="1">
      <alignment horizontal="left" vertical="center" wrapText="1" inden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25" fillId="16" borderId="0" xfId="1" applyFont="1" applyFill="1" applyAlignment="1">
      <alignment horizontal="left"/>
    </xf>
    <xf numFmtId="0" fontId="24" fillId="16" borderId="0" xfId="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9" fillId="8" borderId="5" xfId="0" applyFont="1" applyFill="1" applyBorder="1" applyAlignment="1">
      <alignment horizontal="center" vertical="center" textRotation="90"/>
    </xf>
    <xf numFmtId="0" fontId="9" fillId="5" borderId="5" xfId="0" applyFont="1" applyFill="1" applyBorder="1" applyAlignment="1">
      <alignment horizontal="center" vertical="center" textRotation="90"/>
    </xf>
    <xf numFmtId="0" fontId="28" fillId="0" borderId="63" xfId="1" applyFont="1" applyBorder="1" applyAlignment="1">
      <alignment horizontal="center" wrapText="1"/>
    </xf>
    <xf numFmtId="0" fontId="28" fillId="0" borderId="64" xfId="1" applyFont="1" applyBorder="1" applyAlignment="1">
      <alignment horizontal="center" wrapText="1"/>
    </xf>
    <xf numFmtId="0" fontId="28" fillId="0" borderId="65" xfId="1" applyFont="1" applyBorder="1" applyAlignment="1">
      <alignment horizontal="center" wrapText="1"/>
    </xf>
    <xf numFmtId="0" fontId="0" fillId="5" borderId="0" xfId="0" applyFill="1" applyAlignment="1">
      <alignment horizontal="left" vertical="center" wrapText="1"/>
    </xf>
    <xf numFmtId="0" fontId="0" fillId="5" borderId="0" xfId="0" applyFill="1" applyAlignment="1">
      <alignment horizontal="left"/>
    </xf>
    <xf numFmtId="0" fontId="23" fillId="5" borderId="0" xfId="0" applyFont="1" applyFill="1" applyAlignment="1">
      <alignment horizontal="center" vertical="center"/>
    </xf>
    <xf numFmtId="0" fontId="0" fillId="16" borderId="0" xfId="0" applyFill="1" applyAlignment="1">
      <alignment horizontal="left" vertical="center" wrapText="1" indent="2"/>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B-2E83-4F41-A747-AADE3B7B81BA}"/>
              </c:ext>
            </c:extLst>
          </c:dPt>
          <c:dPt>
            <c:idx val="9"/>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9-2E83-4F41-A747-AADE3B7B81BA}"/>
              </c:ext>
            </c:extLst>
          </c:dPt>
          <c:dPt>
            <c:idx val="10"/>
            <c:bubble3D val="0"/>
            <c:spPr>
              <a:solidFill>
                <a:srgbClr val="00B050"/>
              </a:solidFill>
              <a:ln w="19050">
                <a:solidFill>
                  <a:schemeClr val="lt1"/>
                </a:solidFill>
              </a:ln>
              <a:effectLst/>
            </c:spPr>
            <c:extLst>
              <c:ext xmlns:c16="http://schemas.microsoft.com/office/drawing/2014/chart" uri="{C3380CC4-5D6E-409C-BE32-E72D297353CC}">
                <c16:uniqueId val="{0000000C-2E83-4F41-A747-AADE3B7B81BA}"/>
              </c:ext>
            </c:extLst>
          </c:dPt>
          <c:cat>
            <c:strRef>
              <c:f>'OTJT breakdown &amp;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Laboratory session</c:v>
                </c:pt>
                <c:pt idx="7">
                  <c:v>Drop in Sessions</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'OTJT breakdown &amp; Pie chart'!$M$2:$M$12</c:f>
              <c:numCache>
                <c:formatCode>General</c:formatCode>
                <c:ptCount val="11"/>
                <c:pt idx="0">
                  <c:v>274</c:v>
                </c:pt>
                <c:pt idx="1">
                  <c:v>200</c:v>
                </c:pt>
                <c:pt idx="2">
                  <c:v>0</c:v>
                </c:pt>
                <c:pt idx="3">
                  <c:v>0</c:v>
                </c:pt>
                <c:pt idx="4">
                  <c:v>0</c:v>
                </c:pt>
                <c:pt idx="5">
                  <c:v>6</c:v>
                </c:pt>
                <c:pt idx="6">
                  <c:v>6</c:v>
                </c:pt>
                <c:pt idx="7">
                  <c:v>10</c:v>
                </c:pt>
                <c:pt idx="8">
                  <c:v>0</c:v>
                </c:pt>
                <c:pt idx="9">
                  <c:v>242.19999999999993</c:v>
                </c:pt>
                <c:pt idx="10">
                  <c:v>242.19999999999993</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171450</xdr:colOff>
      <xdr:row>23</xdr:row>
      <xdr:rowOff>647700</xdr:rowOff>
    </xdr:from>
    <xdr:to>
      <xdr:col>16</xdr:col>
      <xdr:colOff>142875</xdr:colOff>
      <xdr:row>24</xdr:row>
      <xdr:rowOff>914400</xdr:rowOff>
    </xdr:to>
    <xdr:sp macro="" textlink="">
      <xdr:nvSpPr>
        <xdr:cNvPr id="2" name="Rounded Rectangle 1">
          <a:extLst>
            <a:ext uri="{FF2B5EF4-FFF2-40B4-BE49-F238E27FC236}">
              <a16:creationId xmlns:a16="http://schemas.microsoft.com/office/drawing/2014/main" id="{95B7D0EC-04F3-BE00-9400-1525189DA88C}"/>
            </a:ext>
          </a:extLst>
        </xdr:cNvPr>
        <xdr:cNvSpPr/>
      </xdr:nvSpPr>
      <xdr:spPr>
        <a:xfrm>
          <a:off x="10410825" y="23202900"/>
          <a:ext cx="2447925" cy="2095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l"/>
          <a:r>
            <a:rPr lang="en-US" sz="1400">
              <a:solidFill>
                <a:schemeClr val="lt1"/>
              </a:solidFill>
              <a:latin typeface="+mn-lt"/>
              <a:ea typeface="+mn-lt"/>
              <a:cs typeface="+mn-lt"/>
            </a:rPr>
            <a:t>Further detail on Level 5 delivery will be issued in due course</a:t>
          </a:r>
        </a:p>
        <a:p>
          <a:pPr marL="0" indent="0" algn="l"/>
          <a:endParaRPr lang="en-US" sz="1400">
            <a:solidFill>
              <a:schemeClr val="lt1"/>
            </a:solidFill>
            <a:latin typeface="+mn-lt"/>
            <a:ea typeface="+mn-lt"/>
            <a:cs typeface="+mn-lt"/>
          </a:endParaRPr>
        </a:p>
        <a:p>
          <a:pPr marL="0" indent="0" algn="l"/>
          <a:r>
            <a:rPr lang="en-US" sz="1400">
              <a:solidFill>
                <a:schemeClr val="lt1"/>
              </a:solidFill>
              <a:latin typeface="+mn-lt"/>
              <a:ea typeface="+mn-lt"/>
              <a:cs typeface="+mn-lt"/>
            </a:rPr>
            <a:t>Existing numbers are for illustration only and will be replaced</a:t>
          </a:r>
        </a:p>
      </xdr:txBody>
    </xdr:sp>
    <xdr:clientData/>
  </xdr:twoCellAnchor>
  <xdr:twoCellAnchor>
    <xdr:from>
      <xdr:col>11</xdr:col>
      <xdr:colOff>219075</xdr:colOff>
      <xdr:row>30</xdr:row>
      <xdr:rowOff>1419225</xdr:rowOff>
    </xdr:from>
    <xdr:to>
      <xdr:col>16</xdr:col>
      <xdr:colOff>190500</xdr:colOff>
      <xdr:row>32</xdr:row>
      <xdr:rowOff>295275</xdr:rowOff>
    </xdr:to>
    <xdr:sp macro="" textlink="">
      <xdr:nvSpPr>
        <xdr:cNvPr id="3" name="Rounded Rectangle 2">
          <a:extLst>
            <a:ext uri="{FF2B5EF4-FFF2-40B4-BE49-F238E27FC236}">
              <a16:creationId xmlns:a16="http://schemas.microsoft.com/office/drawing/2014/main" id="{9C34674C-A176-4EDD-A92E-1839B5CFDF46}"/>
            </a:ext>
            <a:ext uri="{147F2762-F138-4A5C-976F-8EAC2B608ADB}">
              <a16:predDERef xmlns:a16="http://schemas.microsoft.com/office/drawing/2014/main" pred="{95B7D0EC-04F3-BE00-9400-1525189DA88C}"/>
            </a:ext>
          </a:extLst>
        </xdr:cNvPr>
        <xdr:cNvSpPr/>
      </xdr:nvSpPr>
      <xdr:spPr>
        <a:xfrm>
          <a:off x="10458450" y="34451925"/>
          <a:ext cx="2447925" cy="2095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400">
              <a:solidFill>
                <a:schemeClr val="lt1"/>
              </a:solidFill>
              <a:latin typeface="+mn-lt"/>
              <a:ea typeface="+mn-lt"/>
              <a:cs typeface="+mn-lt"/>
            </a:rPr>
            <a:t>Further detail on Level 6 delivery will be issued in due course</a:t>
          </a:r>
        </a:p>
        <a:p>
          <a:pPr marL="0" indent="0" algn="l"/>
          <a:endParaRPr lang="en-US" sz="1400">
            <a:solidFill>
              <a:schemeClr val="lt1"/>
            </a:solidFill>
            <a:latin typeface="+mn-lt"/>
            <a:ea typeface="+mn-lt"/>
            <a:cs typeface="+mn-lt"/>
          </a:endParaRPr>
        </a:p>
        <a:p>
          <a:pPr marL="0" indent="0" algn="l"/>
          <a:r>
            <a:rPr lang="en-US" sz="1400">
              <a:solidFill>
                <a:schemeClr val="lt1"/>
              </a:solidFill>
              <a:latin typeface="+mn-lt"/>
              <a:ea typeface="+mn-lt"/>
              <a:cs typeface="+mn-lt"/>
            </a:rPr>
            <a:t>Existing numbers are for illustration only and will be replaced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14</xdr:row>
      <xdr:rowOff>410440</xdr:rowOff>
    </xdr:from>
    <xdr:to>
      <xdr:col>8</xdr:col>
      <xdr:colOff>457200</xdr:colOff>
      <xdr:row>40</xdr:row>
      <xdr:rowOff>76200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2952750</xdr:colOff>
      <xdr:row>14</xdr:row>
      <xdr:rowOff>57150</xdr:rowOff>
    </xdr:from>
    <xdr:to>
      <xdr:col>8</xdr:col>
      <xdr:colOff>390525</xdr:colOff>
      <xdr:row>14</xdr:row>
      <xdr:rowOff>1847850</xdr:rowOff>
    </xdr:to>
    <xdr:sp macro="" textlink="">
      <xdr:nvSpPr>
        <xdr:cNvPr id="2" name="Rounded Rectangle 1">
          <a:extLst>
            <a:ext uri="{FF2B5EF4-FFF2-40B4-BE49-F238E27FC236}">
              <a16:creationId xmlns:a16="http://schemas.microsoft.com/office/drawing/2014/main" id="{E08FCFCF-5C13-C6F8-B67A-C3A2D74BA0BB}"/>
            </a:ext>
            <a:ext uri="{147F2762-F138-4A5C-976F-8EAC2B608ADB}">
              <a16:predDERef xmlns:a16="http://schemas.microsoft.com/office/drawing/2014/main" pred="{EE51C6F6-563A-498F-8310-A4F0263F568B}"/>
            </a:ext>
          </a:extLst>
        </xdr:cNvPr>
        <xdr:cNvSpPr/>
      </xdr:nvSpPr>
      <xdr:spPr>
        <a:xfrm>
          <a:off x="7324725" y="3505200"/>
          <a:ext cx="2247900" cy="1790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r"/>
          <a:r>
            <a:rPr lang="en-US" sz="1100">
              <a:solidFill>
                <a:schemeClr val="lt1"/>
              </a:solidFill>
              <a:latin typeface="+mn-lt"/>
              <a:ea typeface="+mn-lt"/>
              <a:cs typeface="+mn-lt"/>
            </a:rPr>
            <a:t>Deliery details will be update to include additonal information for Level 5 and 6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media/1726/l6-pdd-epa-final-pdf-version-28th-mar-18.pdf" TargetMode="External"/><Relationship Id="rId2" Type="http://schemas.openxmlformats.org/officeDocument/2006/relationships/hyperlink" Target="https://www.instituteforapprenticeships.org/media/1726/l6-pdd-epa-final-pdf-version-28th-mar-18.pdf" TargetMode="External"/><Relationship Id="rId1" Type="http://schemas.openxmlformats.org/officeDocument/2006/relationships/hyperlink" Target="https://www.instituteforapprenticeships.org/apprenticeship-standards/product-design-and-development-engineer-degre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E62"/>
  <sheetViews>
    <sheetView tabSelected="1" zoomScale="70" zoomScaleNormal="70" workbookViewId="0">
      <selection activeCell="C2" sqref="C2"/>
    </sheetView>
  </sheetViews>
  <sheetFormatPr defaultRowHeight="14.4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20" width="7.42578125" customWidth="1"/>
    <col min="21" max="21" width="30.42578125" customWidth="1"/>
    <col min="22" max="22" width="29.140625" customWidth="1"/>
    <col min="23" max="23" width="29.7109375" customWidth="1"/>
    <col min="24" max="52" width="10.85546875" style="2" customWidth="1"/>
  </cols>
  <sheetData>
    <row r="1" spans="1:57" ht="15.95" customHeight="1">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5"/>
      <c r="BB1" s="5"/>
      <c r="BC1" s="5"/>
      <c r="BD1" s="5"/>
      <c r="BE1" s="5"/>
    </row>
    <row r="2" spans="1:57" s="1" customFormat="1" ht="25.5" customHeight="1">
      <c r="A2" s="7"/>
      <c r="B2" s="7"/>
      <c r="C2" s="14" t="s">
        <v>0</v>
      </c>
      <c r="D2" s="117" t="s">
        <v>1</v>
      </c>
      <c r="E2" s="14"/>
      <c r="F2" s="14"/>
      <c r="G2" s="97"/>
      <c r="H2" s="97"/>
      <c r="I2" s="143" t="s">
        <v>2</v>
      </c>
      <c r="J2" s="143"/>
      <c r="K2" s="143"/>
      <c r="L2" s="143"/>
      <c r="M2" s="143"/>
      <c r="N2" s="143"/>
      <c r="O2" s="143"/>
      <c r="P2" s="143"/>
      <c r="Q2" s="143"/>
      <c r="R2" s="143"/>
      <c r="S2" s="143"/>
      <c r="T2" s="143"/>
      <c r="U2" s="143"/>
      <c r="V2" s="143"/>
      <c r="W2" s="143"/>
      <c r="X2" s="143"/>
      <c r="Y2" s="143"/>
      <c r="Z2" s="143"/>
      <c r="AA2" s="143"/>
      <c r="AB2" s="143"/>
      <c r="AC2" s="143"/>
      <c r="AD2" s="98"/>
      <c r="AE2" s="7"/>
      <c r="AF2" s="7"/>
      <c r="AG2" s="7"/>
      <c r="AH2" s="7"/>
      <c r="AI2" s="7"/>
      <c r="AJ2" s="7"/>
      <c r="AK2" s="7"/>
      <c r="AL2" s="7"/>
      <c r="AM2" s="7"/>
      <c r="AN2" s="7"/>
      <c r="AO2" s="7"/>
      <c r="AP2" s="7"/>
      <c r="AQ2" s="7"/>
      <c r="AR2" s="7"/>
      <c r="AS2" s="7"/>
      <c r="AT2" s="7"/>
      <c r="AU2" s="7"/>
      <c r="AV2" s="7"/>
      <c r="AW2" s="7"/>
      <c r="AX2" s="7"/>
      <c r="AY2" s="7"/>
      <c r="AZ2" s="7"/>
      <c r="BA2" s="7"/>
      <c r="BB2" s="7"/>
      <c r="BC2" s="7"/>
      <c r="BD2" s="7"/>
      <c r="BE2" s="7"/>
    </row>
    <row r="3" spans="1:57" s="1" customFormat="1" ht="25.5" customHeight="1">
      <c r="A3" s="7"/>
      <c r="B3" s="7"/>
      <c r="C3" s="15"/>
      <c r="D3" s="15"/>
      <c r="E3" s="15"/>
      <c r="F3" s="15"/>
      <c r="G3" s="99"/>
      <c r="H3" s="100"/>
      <c r="I3" s="144" t="s">
        <v>3</v>
      </c>
      <c r="J3" s="144"/>
      <c r="K3" s="144"/>
      <c r="L3" s="144"/>
      <c r="M3" s="144"/>
      <c r="N3" s="144"/>
      <c r="O3" s="144"/>
      <c r="P3" s="144"/>
      <c r="Q3" s="144"/>
      <c r="R3" s="144"/>
      <c r="S3" s="144"/>
      <c r="T3" s="144"/>
      <c r="U3" s="144"/>
      <c r="V3" s="144"/>
      <c r="W3" s="144"/>
      <c r="X3" s="144"/>
      <c r="Y3" s="144"/>
      <c r="Z3" s="144"/>
      <c r="AA3" s="144"/>
      <c r="AB3" s="144"/>
      <c r="AC3" s="144"/>
      <c r="AD3" s="98"/>
      <c r="AE3" s="7"/>
      <c r="AF3" s="7"/>
      <c r="AG3" s="7"/>
      <c r="AH3" s="7"/>
      <c r="AI3" s="7"/>
      <c r="AJ3" s="7"/>
      <c r="AK3" s="7"/>
      <c r="AL3" s="7"/>
      <c r="AM3" s="7"/>
      <c r="AN3" s="7"/>
      <c r="AO3" s="7"/>
      <c r="AP3" s="7"/>
      <c r="AQ3" s="7"/>
      <c r="AR3" s="7"/>
      <c r="AS3" s="7"/>
      <c r="AT3" s="7"/>
      <c r="AU3" s="7"/>
      <c r="AV3" s="7"/>
      <c r="AW3" s="7"/>
      <c r="AX3" s="7"/>
      <c r="AY3" s="7"/>
      <c r="AZ3" s="7"/>
      <c r="BA3" s="7"/>
      <c r="BB3" s="7"/>
      <c r="BC3" s="7"/>
      <c r="BD3" s="7"/>
      <c r="BE3" s="7"/>
    </row>
    <row r="4" spans="1:57" s="1" customFormat="1" ht="25.5" customHeight="1">
      <c r="A4" s="7"/>
      <c r="B4" s="7"/>
      <c r="C4" s="14" t="s">
        <v>4</v>
      </c>
      <c r="D4" s="15"/>
      <c r="E4" s="15"/>
      <c r="F4" s="15"/>
      <c r="G4" s="99"/>
      <c r="H4" s="99"/>
      <c r="I4" s="101">
        <v>6</v>
      </c>
      <c r="J4" s="101"/>
      <c r="K4" s="101"/>
      <c r="L4" s="101"/>
      <c r="M4" s="101"/>
      <c r="N4" s="101"/>
      <c r="O4" s="101"/>
      <c r="P4" s="101"/>
      <c r="Q4" s="101"/>
      <c r="R4" s="101"/>
      <c r="S4" s="101"/>
      <c r="T4" s="101"/>
      <c r="U4" s="101"/>
      <c r="V4" s="101"/>
      <c r="W4" s="101"/>
      <c r="X4" s="101"/>
      <c r="Y4" s="101"/>
      <c r="Z4" s="101"/>
      <c r="AA4" s="101"/>
      <c r="AB4" s="101"/>
      <c r="AC4" s="101"/>
      <c r="AD4" s="98"/>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ht="25.5" customHeight="1">
      <c r="A5" s="5"/>
      <c r="B5" s="5"/>
      <c r="C5" s="15"/>
      <c r="D5" s="15"/>
      <c r="E5" s="15"/>
      <c r="F5" s="15"/>
      <c r="G5" s="15"/>
      <c r="H5" s="15"/>
      <c r="I5" s="16"/>
      <c r="J5" s="16"/>
      <c r="K5" s="16"/>
      <c r="L5" s="16"/>
      <c r="M5" s="16"/>
      <c r="N5" s="16"/>
      <c r="O5" s="16"/>
      <c r="P5" s="16"/>
      <c r="Q5" s="16"/>
      <c r="R5" s="16"/>
      <c r="S5" s="16"/>
      <c r="T5" s="16"/>
      <c r="U5" s="16"/>
      <c r="V5" s="16"/>
      <c r="W5" s="16"/>
      <c r="X5" s="16"/>
      <c r="Y5" s="16"/>
      <c r="Z5" s="16"/>
      <c r="AA5" s="16"/>
      <c r="AB5" s="16"/>
      <c r="AC5" s="16"/>
      <c r="AD5" s="6"/>
      <c r="AE5" s="145" t="s">
        <v>5</v>
      </c>
      <c r="AF5" s="146"/>
      <c r="AG5" s="146"/>
      <c r="AH5" s="146"/>
      <c r="AI5" s="146"/>
      <c r="AJ5" s="146"/>
      <c r="AK5" s="146"/>
      <c r="AL5" s="146"/>
      <c r="AM5" s="146"/>
      <c r="AN5" s="147"/>
      <c r="AO5" s="6"/>
      <c r="AP5" s="6"/>
      <c r="AQ5" s="6"/>
      <c r="AR5" s="6"/>
      <c r="AS5" s="6"/>
      <c r="AT5" s="6"/>
      <c r="AU5" s="6"/>
      <c r="AV5" s="6"/>
      <c r="AW5" s="6"/>
      <c r="AX5" s="6"/>
      <c r="AY5" s="6"/>
      <c r="AZ5" s="6"/>
      <c r="BA5" s="5"/>
      <c r="BB5" s="5"/>
      <c r="BC5" s="5"/>
      <c r="BD5" s="5"/>
      <c r="BE5" s="5"/>
    </row>
    <row r="6" spans="1:57" ht="25.5" customHeight="1">
      <c r="A6" s="5"/>
      <c r="B6" s="5"/>
      <c r="C6" s="14" t="s">
        <v>6</v>
      </c>
      <c r="D6" s="14"/>
      <c r="E6" s="14"/>
      <c r="F6" s="14"/>
      <c r="G6" s="14"/>
      <c r="H6" s="97"/>
      <c r="I6" s="99" t="s">
        <v>7</v>
      </c>
      <c r="J6" s="99"/>
      <c r="K6" s="99"/>
      <c r="L6" s="99"/>
      <c r="M6" s="99"/>
      <c r="N6" s="99"/>
      <c r="O6" s="99"/>
      <c r="P6" s="99"/>
      <c r="Q6" s="99"/>
      <c r="R6" s="99"/>
      <c r="S6" s="99"/>
      <c r="T6" s="136" t="s">
        <v>8</v>
      </c>
      <c r="U6" s="136"/>
      <c r="V6" s="136"/>
      <c r="W6" s="136"/>
      <c r="X6" s="136"/>
      <c r="Y6" s="136"/>
      <c r="Z6" s="99"/>
      <c r="AA6" s="99"/>
      <c r="AB6" s="99"/>
      <c r="AC6" s="99"/>
      <c r="AD6" s="102"/>
      <c r="AE6" s="148" t="s">
        <v>9</v>
      </c>
      <c r="AF6" s="149"/>
      <c r="AG6" s="149"/>
      <c r="AH6" s="149"/>
      <c r="AI6" s="149"/>
      <c r="AJ6" s="149"/>
      <c r="AK6" s="149"/>
      <c r="AL6" s="149"/>
      <c r="AM6" s="149"/>
      <c r="AN6" s="150"/>
      <c r="AO6" s="6"/>
      <c r="AP6" s="6"/>
      <c r="AQ6" s="6"/>
      <c r="AR6" s="6"/>
      <c r="AS6" s="6"/>
      <c r="AT6" s="6"/>
      <c r="AU6" s="6"/>
      <c r="AV6" s="6"/>
      <c r="AW6" s="6"/>
      <c r="AX6" s="6"/>
      <c r="AY6" s="6"/>
      <c r="AZ6" s="6"/>
      <c r="BA6" s="5"/>
      <c r="BB6" s="5"/>
      <c r="BC6" s="5"/>
      <c r="BD6" s="5"/>
      <c r="BE6" s="5"/>
    </row>
    <row r="7" spans="1:57" ht="25.5" customHeight="1">
      <c r="A7" s="5"/>
      <c r="B7" s="5"/>
      <c r="C7" s="15"/>
      <c r="D7" s="15"/>
      <c r="E7" s="15"/>
      <c r="F7" s="15"/>
      <c r="G7" s="15"/>
      <c r="H7" s="15"/>
      <c r="I7" s="99"/>
      <c r="J7" s="99"/>
      <c r="K7" s="99"/>
      <c r="L7" s="99"/>
      <c r="M7" s="99"/>
      <c r="N7" s="99"/>
      <c r="O7" s="99"/>
      <c r="P7" s="99"/>
      <c r="Q7" s="99"/>
      <c r="R7" s="99"/>
      <c r="S7" s="99"/>
      <c r="T7" s="136"/>
      <c r="U7" s="136"/>
      <c r="V7" s="136"/>
      <c r="W7" s="136"/>
      <c r="X7" s="136"/>
      <c r="Y7" s="136"/>
      <c r="Z7" s="99"/>
      <c r="AA7" s="99"/>
      <c r="AB7" s="99"/>
      <c r="AC7" s="99"/>
      <c r="AD7" s="6"/>
      <c r="AE7" s="137" t="s">
        <v>10</v>
      </c>
      <c r="AF7" s="138"/>
      <c r="AG7" s="138"/>
      <c r="AH7" s="138"/>
      <c r="AI7" s="138"/>
      <c r="AJ7" s="138"/>
      <c r="AK7" s="138"/>
      <c r="AL7" s="138"/>
      <c r="AM7" s="138"/>
      <c r="AN7" s="139"/>
      <c r="AO7" s="6"/>
      <c r="AP7" s="6"/>
      <c r="AQ7" s="6"/>
      <c r="AR7" s="6"/>
      <c r="AS7" s="6"/>
      <c r="AT7" s="6"/>
      <c r="AU7" s="6"/>
      <c r="AV7" s="6"/>
      <c r="AW7" s="6"/>
      <c r="AX7" s="6"/>
      <c r="AY7" s="6"/>
      <c r="AZ7" s="6"/>
      <c r="BA7" s="5"/>
      <c r="BB7" s="5"/>
      <c r="BC7" s="5"/>
      <c r="BD7" s="5"/>
      <c r="BE7" s="5"/>
    </row>
    <row r="8" spans="1:57" ht="25.5" customHeight="1">
      <c r="A8" s="5"/>
      <c r="B8" s="5"/>
      <c r="C8" s="15"/>
      <c r="D8" s="15"/>
      <c r="E8" s="15"/>
      <c r="F8" s="15"/>
      <c r="G8" s="15"/>
      <c r="H8" s="15"/>
      <c r="I8" s="16"/>
      <c r="J8" s="16"/>
      <c r="K8" s="16"/>
      <c r="L8" s="16"/>
      <c r="M8" s="16"/>
      <c r="N8" s="16"/>
      <c r="O8" s="16"/>
      <c r="P8" s="16"/>
      <c r="Q8" s="16"/>
      <c r="R8" s="16"/>
      <c r="S8" s="16"/>
      <c r="T8" s="136"/>
      <c r="U8" s="136"/>
      <c r="V8" s="136"/>
      <c r="W8" s="136"/>
      <c r="X8" s="136"/>
      <c r="Y8" s="136"/>
      <c r="Z8" s="16"/>
      <c r="AA8" s="16"/>
      <c r="AB8" s="16"/>
      <c r="AC8" s="16"/>
      <c r="AD8" s="6"/>
      <c r="AE8" s="151" t="s">
        <v>11</v>
      </c>
      <c r="AF8" s="152"/>
      <c r="AG8" s="152"/>
      <c r="AH8" s="152"/>
      <c r="AI8" s="152"/>
      <c r="AJ8" s="152"/>
      <c r="AK8" s="152"/>
      <c r="AL8" s="152"/>
      <c r="AM8" s="152"/>
      <c r="AN8" s="153"/>
      <c r="AO8" s="6"/>
      <c r="AP8" s="6"/>
      <c r="AQ8" s="6"/>
      <c r="AR8" s="6"/>
      <c r="AS8" s="6"/>
      <c r="AT8" s="6"/>
      <c r="AU8" s="6"/>
      <c r="AV8" s="6"/>
      <c r="AW8" s="6"/>
      <c r="AX8" s="6"/>
      <c r="AY8" s="6"/>
      <c r="AZ8" s="6"/>
      <c r="BA8" s="5"/>
      <c r="BB8" s="5"/>
      <c r="BC8" s="5"/>
      <c r="BD8" s="5"/>
      <c r="BE8" s="5"/>
    </row>
    <row r="9" spans="1:57" ht="25.5" customHeight="1">
      <c r="A9" s="5"/>
      <c r="B9" s="5"/>
      <c r="C9" s="15" t="s">
        <v>12</v>
      </c>
      <c r="D9" s="15"/>
      <c r="E9" s="15"/>
      <c r="F9" s="15"/>
      <c r="G9" s="118"/>
      <c r="H9" s="118" t="s">
        <v>13</v>
      </c>
      <c r="I9" s="123">
        <v>42</v>
      </c>
      <c r="J9" s="42" t="s">
        <v>14</v>
      </c>
      <c r="K9" s="16"/>
      <c r="L9" s="16"/>
      <c r="M9" s="16"/>
      <c r="N9" s="16"/>
      <c r="O9" s="16"/>
      <c r="P9" s="16"/>
      <c r="Q9" s="16"/>
      <c r="R9" s="16"/>
      <c r="S9" s="16"/>
      <c r="T9" s="136"/>
      <c r="U9" s="136"/>
      <c r="V9" s="136"/>
      <c r="W9" s="136"/>
      <c r="X9" s="136"/>
      <c r="Y9" s="136"/>
      <c r="Z9" s="16"/>
      <c r="AA9" s="16"/>
      <c r="AB9" s="16"/>
      <c r="AC9" s="16"/>
      <c r="AD9" s="16"/>
      <c r="AE9" s="16"/>
      <c r="AF9" s="16"/>
      <c r="AG9" s="16"/>
      <c r="AH9" s="16"/>
      <c r="AI9" s="16"/>
      <c r="AJ9" s="16"/>
      <c r="AK9" s="16"/>
      <c r="AL9" s="16"/>
      <c r="AM9" s="16"/>
      <c r="AN9" s="16"/>
      <c r="AO9" s="16"/>
      <c r="AP9" s="16"/>
      <c r="AQ9" s="16"/>
      <c r="AR9" s="6"/>
      <c r="AS9" s="6"/>
      <c r="AT9" s="6"/>
      <c r="AU9" s="6"/>
      <c r="AV9" s="6"/>
      <c r="AW9" s="6"/>
      <c r="AX9" s="6"/>
      <c r="AY9" s="6"/>
      <c r="AZ9" s="6"/>
      <c r="BA9" s="5"/>
      <c r="BB9" s="5"/>
      <c r="BC9" s="5"/>
      <c r="BD9" s="5"/>
      <c r="BE9" s="5"/>
    </row>
    <row r="10" spans="1:57" ht="25.5" customHeight="1">
      <c r="A10" s="5"/>
      <c r="B10" s="5"/>
      <c r="C10" s="15" t="s">
        <v>15</v>
      </c>
      <c r="D10" s="15"/>
      <c r="E10" s="15"/>
      <c r="F10" s="15"/>
      <c r="G10" s="15"/>
      <c r="H10" s="15"/>
      <c r="I10" s="39">
        <f>(46.4*6*I9)/12</f>
        <v>974.4</v>
      </c>
      <c r="J10" s="15"/>
      <c r="K10" s="34"/>
      <c r="L10" s="34"/>
      <c r="M10" s="34"/>
      <c r="N10" s="34"/>
      <c r="O10" s="34"/>
      <c r="P10" s="34"/>
      <c r="Q10" s="34"/>
      <c r="R10" s="34"/>
      <c r="S10" s="34"/>
      <c r="T10" s="136"/>
      <c r="U10" s="136"/>
      <c r="V10" s="136"/>
      <c r="W10" s="136"/>
      <c r="X10" s="136"/>
      <c r="Y10" s="136"/>
      <c r="Z10" s="34"/>
      <c r="AA10" s="34"/>
      <c r="AB10" s="34"/>
      <c r="AC10" s="34"/>
      <c r="AD10" s="6"/>
      <c r="AE10" s="6"/>
      <c r="AF10" s="6"/>
      <c r="AG10" s="6"/>
      <c r="AH10" s="6"/>
      <c r="AI10" s="6"/>
      <c r="AJ10" s="6"/>
      <c r="AK10" s="6"/>
      <c r="AL10" s="6"/>
      <c r="AM10" s="6"/>
      <c r="AN10" s="6"/>
      <c r="AO10" s="6"/>
      <c r="AP10" s="6"/>
      <c r="AQ10" s="6"/>
      <c r="AR10" s="6"/>
      <c r="AS10" s="6"/>
      <c r="AT10" s="6"/>
      <c r="AU10" s="6"/>
      <c r="AV10" s="6"/>
      <c r="AW10" s="6"/>
      <c r="AX10" s="6"/>
      <c r="AY10" s="6"/>
      <c r="AZ10" s="6"/>
      <c r="BA10" s="5"/>
      <c r="BB10" s="5"/>
      <c r="BC10" s="5"/>
      <c r="BD10" s="5"/>
      <c r="BE10" s="5"/>
    </row>
    <row r="11" spans="1:57" ht="25.5" customHeight="1">
      <c r="A11" s="5"/>
      <c r="B11" s="5"/>
      <c r="C11" s="15" t="s">
        <v>16</v>
      </c>
      <c r="D11" s="15"/>
      <c r="E11" s="15"/>
      <c r="F11" s="15"/>
      <c r="G11" s="15"/>
      <c r="H11" s="15"/>
      <c r="I11" s="39">
        <f>SUM(J16:T34)</f>
        <v>974.39999999999918</v>
      </c>
      <c r="J11" s="42" t="s">
        <v>17</v>
      </c>
      <c r="K11" s="34"/>
      <c r="L11" s="34"/>
      <c r="M11" s="34"/>
      <c r="N11" s="34"/>
      <c r="O11" s="34"/>
      <c r="P11" s="34"/>
      <c r="Q11" s="34"/>
      <c r="R11" s="34"/>
      <c r="S11" s="34"/>
      <c r="T11" s="136"/>
      <c r="U11" s="136"/>
      <c r="V11" s="136"/>
      <c r="W11" s="136"/>
      <c r="X11" s="136"/>
      <c r="Y11" s="136"/>
      <c r="Z11" s="34"/>
      <c r="AA11" s="34"/>
      <c r="AB11" s="34"/>
      <c r="AC11" s="34"/>
      <c r="AD11" s="6"/>
      <c r="AE11" s="6"/>
      <c r="AF11" s="6"/>
      <c r="AG11" s="6"/>
      <c r="AH11" s="6"/>
      <c r="AI11" s="6"/>
      <c r="AJ11" s="6"/>
      <c r="AK11" s="6"/>
      <c r="AL11" s="6"/>
      <c r="AM11" s="6"/>
      <c r="AN11" s="6"/>
      <c r="AO11" s="6"/>
      <c r="AP11" s="6"/>
      <c r="AQ11" s="6"/>
      <c r="AR11" s="6"/>
      <c r="AS11" s="6"/>
      <c r="AT11" s="6"/>
      <c r="AU11" s="6"/>
      <c r="AV11" s="6"/>
      <c r="AW11" s="6"/>
      <c r="AX11" s="6"/>
      <c r="AY11" s="6"/>
      <c r="AZ11" s="6"/>
      <c r="BA11" s="5"/>
      <c r="BB11" s="5"/>
      <c r="BC11" s="5"/>
      <c r="BD11" s="5"/>
      <c r="BE11" s="5"/>
    </row>
    <row r="12" spans="1:57" ht="21" customHeight="1">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5"/>
      <c r="BB12" s="5"/>
      <c r="BC12" s="5"/>
      <c r="BD12" s="5"/>
      <c r="BE12" s="5"/>
    </row>
    <row r="13" spans="1:57">
      <c r="A13" s="5"/>
      <c r="B13" s="5"/>
      <c r="C13" s="5"/>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5"/>
      <c r="BB13" s="5"/>
      <c r="BC13" s="5"/>
      <c r="BD13" s="5"/>
      <c r="BE13" s="5"/>
    </row>
    <row r="14" spans="1:57" ht="377.45" customHeight="1">
      <c r="A14" s="5"/>
      <c r="B14" s="5"/>
      <c r="C14" s="43" t="s">
        <v>18</v>
      </c>
      <c r="D14" s="18" t="s">
        <v>19</v>
      </c>
      <c r="E14" s="35" t="s">
        <v>20</v>
      </c>
      <c r="F14" s="35" t="s">
        <v>21</v>
      </c>
      <c r="G14" s="35" t="s">
        <v>22</v>
      </c>
      <c r="H14" s="37" t="s">
        <v>23</v>
      </c>
      <c r="I14" s="37" t="s">
        <v>24</v>
      </c>
      <c r="J14" s="32" t="s">
        <v>25</v>
      </c>
      <c r="K14" s="32" t="s">
        <v>26</v>
      </c>
      <c r="L14" s="32" t="s">
        <v>27</v>
      </c>
      <c r="M14" s="32" t="s">
        <v>28</v>
      </c>
      <c r="N14" s="36" t="s">
        <v>29</v>
      </c>
      <c r="O14" s="36" t="s">
        <v>30</v>
      </c>
      <c r="P14" s="32" t="s">
        <v>31</v>
      </c>
      <c r="Q14" s="32" t="s">
        <v>32</v>
      </c>
      <c r="R14" s="38" t="s">
        <v>33</v>
      </c>
      <c r="S14" s="38" t="s">
        <v>34</v>
      </c>
      <c r="T14" s="38" t="s">
        <v>35</v>
      </c>
      <c r="U14" s="140" t="s">
        <v>36</v>
      </c>
      <c r="V14" s="141"/>
      <c r="W14" s="142"/>
      <c r="X14" s="103" t="s">
        <v>37</v>
      </c>
      <c r="Y14" s="103" t="s">
        <v>38</v>
      </c>
      <c r="Z14" s="103" t="s">
        <v>39</v>
      </c>
      <c r="AA14" s="103" t="s">
        <v>40</v>
      </c>
      <c r="AB14" s="103" t="s">
        <v>41</v>
      </c>
      <c r="AC14" s="103" t="s">
        <v>42</v>
      </c>
      <c r="AD14" s="103" t="s">
        <v>43</v>
      </c>
      <c r="AE14" s="103" t="s">
        <v>44</v>
      </c>
      <c r="AF14" s="103" t="s">
        <v>45</v>
      </c>
      <c r="AG14" s="103" t="s">
        <v>46</v>
      </c>
      <c r="AH14" s="103" t="s">
        <v>47</v>
      </c>
      <c r="AI14" s="103" t="s">
        <v>48</v>
      </c>
      <c r="AJ14" s="103" t="s">
        <v>49</v>
      </c>
      <c r="AK14" s="103" t="s">
        <v>50</v>
      </c>
      <c r="AL14" s="103" t="s">
        <v>51</v>
      </c>
      <c r="AM14" s="103" t="s">
        <v>52</v>
      </c>
      <c r="AN14" s="103" t="s">
        <v>53</v>
      </c>
      <c r="AO14" s="103" t="s">
        <v>54</v>
      </c>
      <c r="AP14" s="103" t="s">
        <v>55</v>
      </c>
      <c r="AQ14" s="103" t="s">
        <v>56</v>
      </c>
      <c r="AR14" s="103" t="s">
        <v>57</v>
      </c>
      <c r="AS14" s="103" t="s">
        <v>58</v>
      </c>
      <c r="AT14" s="103" t="s">
        <v>59</v>
      </c>
      <c r="AU14" s="103" t="s">
        <v>60</v>
      </c>
      <c r="AV14" s="103" t="s">
        <v>61</v>
      </c>
      <c r="AW14" s="103" t="s">
        <v>62</v>
      </c>
      <c r="AX14" s="103" t="s">
        <v>63</v>
      </c>
      <c r="AY14" s="103" t="s">
        <v>64</v>
      </c>
      <c r="AZ14" s="103" t="s">
        <v>65</v>
      </c>
      <c r="BA14" s="5"/>
      <c r="BB14" s="5"/>
      <c r="BC14" s="5"/>
      <c r="BD14" s="5"/>
      <c r="BE14" s="5"/>
    </row>
    <row r="15" spans="1:57" ht="23.45" customHeight="1">
      <c r="A15" s="5"/>
      <c r="B15" s="5"/>
      <c r="C15" s="9"/>
      <c r="D15" s="17"/>
      <c r="E15" s="17"/>
      <c r="F15" s="17"/>
      <c r="G15" s="17"/>
      <c r="H15" s="17"/>
      <c r="I15" s="10"/>
      <c r="J15" s="10"/>
      <c r="K15" s="10"/>
      <c r="L15" s="10"/>
      <c r="M15" s="10"/>
      <c r="N15" s="10"/>
      <c r="O15" s="10"/>
      <c r="P15" s="10"/>
      <c r="Q15" s="10"/>
      <c r="R15" s="10"/>
      <c r="S15" s="10"/>
      <c r="T15" s="10"/>
      <c r="U15" s="66" t="s">
        <v>66</v>
      </c>
      <c r="V15" s="67" t="s">
        <v>67</v>
      </c>
      <c r="W15" s="67" t="s">
        <v>68</v>
      </c>
      <c r="X15" s="11"/>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5"/>
      <c r="BB15" s="5"/>
      <c r="BC15" s="5"/>
      <c r="BD15" s="5"/>
      <c r="BE15" s="5"/>
    </row>
    <row r="16" spans="1:57" ht="151.5" customHeight="1">
      <c r="A16" s="5"/>
      <c r="B16" s="154" t="s">
        <v>69</v>
      </c>
      <c r="C16" s="119" t="s">
        <v>70</v>
      </c>
      <c r="D16" s="24">
        <v>20</v>
      </c>
      <c r="E16" s="24">
        <v>1</v>
      </c>
      <c r="F16" s="24">
        <v>9</v>
      </c>
      <c r="G16" s="24"/>
      <c r="H16" s="24">
        <v>0</v>
      </c>
      <c r="I16" s="20">
        <f t="shared" ref="I16:I21" si="0">(($D16/(SUM($D$16:$D$35)))*($I$10))-H16</f>
        <v>54.133333333333326</v>
      </c>
      <c r="J16" s="19">
        <v>23</v>
      </c>
      <c r="K16" s="19">
        <v>23</v>
      </c>
      <c r="L16" s="19"/>
      <c r="M16" s="19"/>
      <c r="N16" s="19"/>
      <c r="O16" s="19"/>
      <c r="P16" s="19"/>
      <c r="Q16" s="19"/>
      <c r="R16" s="19"/>
      <c r="S16" s="33">
        <f>(I16-(SUM(J16:R16)))/2</f>
        <v>4.0666666666666629</v>
      </c>
      <c r="T16" s="44">
        <f>(I16-(SUM(J16:R16)))/2</f>
        <v>4.0666666666666629</v>
      </c>
      <c r="U16" s="54" t="s">
        <v>71</v>
      </c>
      <c r="V16" s="55" t="s">
        <v>72</v>
      </c>
      <c r="W16" s="56" t="s">
        <v>73</v>
      </c>
      <c r="X16" s="104"/>
      <c r="Y16" s="105"/>
      <c r="Z16" s="106"/>
      <c r="AA16" s="106"/>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7"/>
      <c r="BA16" s="5"/>
      <c r="BB16" s="5"/>
      <c r="BC16" s="5"/>
      <c r="BD16" s="5"/>
      <c r="BE16" s="5"/>
    </row>
    <row r="17" spans="1:57" ht="142.5" customHeight="1">
      <c r="A17" s="5"/>
      <c r="B17" s="154"/>
      <c r="C17" s="119" t="s">
        <v>74</v>
      </c>
      <c r="D17" s="24">
        <v>20</v>
      </c>
      <c r="E17" s="24">
        <v>1</v>
      </c>
      <c r="F17" s="24">
        <v>9</v>
      </c>
      <c r="G17" s="24"/>
      <c r="H17" s="24">
        <v>0</v>
      </c>
      <c r="I17" s="20">
        <f t="shared" si="0"/>
        <v>54.133333333333326</v>
      </c>
      <c r="J17" s="19">
        <v>20</v>
      </c>
      <c r="K17" s="19">
        <v>21</v>
      </c>
      <c r="L17" s="19"/>
      <c r="M17" s="19"/>
      <c r="N17" s="19"/>
      <c r="O17" s="19"/>
      <c r="P17" s="19">
        <v>6</v>
      </c>
      <c r="Q17" s="19"/>
      <c r="R17" s="19"/>
      <c r="S17" s="33">
        <f t="shared" ref="S17:S21" si="1">(I17-(SUM(J17:R17)))/2</f>
        <v>3.5666666666666629</v>
      </c>
      <c r="T17" s="44">
        <f t="shared" ref="T17:T21" si="2">(I17-(SUM(J17:R17)))/2</f>
        <v>3.5666666666666629</v>
      </c>
      <c r="U17" s="57" t="s">
        <v>75</v>
      </c>
      <c r="V17" s="58" t="s">
        <v>76</v>
      </c>
      <c r="W17" s="59" t="s">
        <v>77</v>
      </c>
      <c r="X17" s="104"/>
      <c r="Y17" s="106"/>
      <c r="Z17" s="104"/>
      <c r="AA17" s="104"/>
      <c r="AB17" s="105"/>
      <c r="AC17" s="105"/>
      <c r="AD17" s="105"/>
      <c r="AE17" s="105"/>
      <c r="AF17" s="105"/>
      <c r="AG17" s="105"/>
      <c r="AH17" s="107"/>
      <c r="AI17" s="105"/>
      <c r="AJ17" s="105"/>
      <c r="AK17" s="105"/>
      <c r="AL17" s="105"/>
      <c r="AM17" s="105"/>
      <c r="AN17" s="105"/>
      <c r="AO17" s="105"/>
      <c r="AP17" s="105"/>
      <c r="AQ17" s="105"/>
      <c r="AR17" s="105"/>
      <c r="AS17" s="105"/>
      <c r="AT17" s="105"/>
      <c r="AU17" s="105"/>
      <c r="AV17" s="105"/>
      <c r="AW17" s="105"/>
      <c r="AX17" s="105"/>
      <c r="AY17" s="105"/>
      <c r="AZ17" s="107"/>
      <c r="BA17" s="5"/>
      <c r="BB17" s="5"/>
      <c r="BC17" s="5"/>
      <c r="BD17" s="5"/>
      <c r="BE17" s="5"/>
    </row>
    <row r="18" spans="1:57" ht="152.1" customHeight="1">
      <c r="A18" s="5"/>
      <c r="B18" s="154"/>
      <c r="C18" s="119" t="s">
        <v>78</v>
      </c>
      <c r="D18" s="24">
        <v>20</v>
      </c>
      <c r="E18" s="24">
        <v>1</v>
      </c>
      <c r="F18" s="24">
        <v>9</v>
      </c>
      <c r="G18" s="24"/>
      <c r="H18" s="24">
        <v>0</v>
      </c>
      <c r="I18" s="20">
        <f t="shared" si="0"/>
        <v>54.133333333333326</v>
      </c>
      <c r="J18" s="19">
        <v>24</v>
      </c>
      <c r="K18" s="19">
        <v>24</v>
      </c>
      <c r="L18" s="19"/>
      <c r="M18" s="19"/>
      <c r="N18" s="19"/>
      <c r="O18" s="19"/>
      <c r="P18" s="19"/>
      <c r="Q18" s="19"/>
      <c r="R18" s="19"/>
      <c r="S18" s="33">
        <f t="shared" si="1"/>
        <v>3.0666666666666629</v>
      </c>
      <c r="T18" s="44">
        <f t="shared" si="2"/>
        <v>3.0666666666666629</v>
      </c>
      <c r="U18" s="57" t="s">
        <v>79</v>
      </c>
      <c r="V18" s="58" t="s">
        <v>80</v>
      </c>
      <c r="W18" s="59" t="s">
        <v>81</v>
      </c>
      <c r="X18" s="108"/>
      <c r="Y18" s="109"/>
      <c r="Z18" s="105"/>
      <c r="AA18" s="105"/>
      <c r="AB18" s="105"/>
      <c r="AC18" s="105"/>
      <c r="AD18" s="106"/>
      <c r="AE18" s="106"/>
      <c r="AF18" s="106"/>
      <c r="AG18" s="105"/>
      <c r="AH18" s="107"/>
      <c r="AI18" s="105"/>
      <c r="AJ18" s="105"/>
      <c r="AK18" s="105"/>
      <c r="AL18" s="105"/>
      <c r="AM18" s="105"/>
      <c r="AN18" s="105"/>
      <c r="AO18" s="105"/>
      <c r="AP18" s="105"/>
      <c r="AQ18" s="105"/>
      <c r="AR18" s="105"/>
      <c r="AS18" s="105"/>
      <c r="AT18" s="105"/>
      <c r="AU18" s="105"/>
      <c r="AV18" s="106"/>
      <c r="AW18" s="105"/>
      <c r="AX18" s="105"/>
      <c r="AY18" s="105"/>
      <c r="AZ18" s="107"/>
      <c r="BA18" s="5"/>
      <c r="BB18" s="5"/>
      <c r="BC18" s="5"/>
      <c r="BD18" s="5"/>
      <c r="BE18" s="5"/>
    </row>
    <row r="19" spans="1:57" ht="152.1" customHeight="1">
      <c r="A19" s="5"/>
      <c r="B19" s="154"/>
      <c r="C19" s="119" t="s">
        <v>82</v>
      </c>
      <c r="D19" s="24">
        <v>20</v>
      </c>
      <c r="E19" s="24">
        <v>1</v>
      </c>
      <c r="F19" s="24">
        <v>9</v>
      </c>
      <c r="G19" s="24"/>
      <c r="H19" s="24">
        <v>0</v>
      </c>
      <c r="I19" s="20">
        <f t="shared" si="0"/>
        <v>54.133333333333326</v>
      </c>
      <c r="J19" s="19">
        <v>47</v>
      </c>
      <c r="K19" s="19"/>
      <c r="L19" s="19"/>
      <c r="M19" s="19"/>
      <c r="N19" s="19"/>
      <c r="O19" s="19"/>
      <c r="P19" s="19"/>
      <c r="Q19" s="19"/>
      <c r="R19" s="19"/>
      <c r="S19" s="33">
        <f t="shared" si="1"/>
        <v>3.5666666666666629</v>
      </c>
      <c r="T19" s="44">
        <f t="shared" si="2"/>
        <v>3.5666666666666629</v>
      </c>
      <c r="U19" s="57" t="s">
        <v>83</v>
      </c>
      <c r="V19" s="58" t="s">
        <v>84</v>
      </c>
      <c r="W19" s="59" t="s">
        <v>85</v>
      </c>
      <c r="X19" s="110"/>
      <c r="Y19" s="109"/>
      <c r="Z19" s="105"/>
      <c r="AA19" s="106"/>
      <c r="AB19" s="106"/>
      <c r="AC19" s="105"/>
      <c r="AD19" s="109"/>
      <c r="AE19" s="106"/>
      <c r="AF19" s="109"/>
      <c r="AG19" s="106"/>
      <c r="AH19" s="109"/>
      <c r="AI19" s="106"/>
      <c r="AJ19" s="109"/>
      <c r="AK19" s="109"/>
      <c r="AL19" s="109"/>
      <c r="AM19" s="105"/>
      <c r="AN19" s="105"/>
      <c r="AO19" s="107"/>
      <c r="AP19" s="109"/>
      <c r="AQ19" s="107"/>
      <c r="AR19" s="109"/>
      <c r="AS19" s="105"/>
      <c r="AT19" s="109"/>
      <c r="AU19" s="105"/>
      <c r="AV19" s="106"/>
      <c r="AW19" s="105"/>
      <c r="AX19" s="105"/>
      <c r="AY19" s="105"/>
      <c r="AZ19" s="107"/>
      <c r="BA19" s="5"/>
      <c r="BB19" s="5"/>
      <c r="BC19" s="5"/>
      <c r="BD19" s="5"/>
      <c r="BE19" s="5"/>
    </row>
    <row r="20" spans="1:57" ht="152.1" customHeight="1">
      <c r="A20" s="5"/>
      <c r="B20" s="154"/>
      <c r="C20" s="119" t="s">
        <v>86</v>
      </c>
      <c r="D20" s="24">
        <v>20</v>
      </c>
      <c r="E20" s="24">
        <v>9</v>
      </c>
      <c r="F20" s="24">
        <v>11</v>
      </c>
      <c r="G20" s="24"/>
      <c r="H20" s="24">
        <v>0</v>
      </c>
      <c r="I20" s="20">
        <f t="shared" si="0"/>
        <v>54.133333333333326</v>
      </c>
      <c r="J20" s="19">
        <v>18</v>
      </c>
      <c r="K20" s="19"/>
      <c r="L20" s="19"/>
      <c r="M20" s="19"/>
      <c r="N20" s="19"/>
      <c r="O20" s="19"/>
      <c r="P20" s="19"/>
      <c r="Q20" s="19">
        <v>6</v>
      </c>
      <c r="R20" s="19"/>
      <c r="S20" s="33">
        <f t="shared" si="1"/>
        <v>15.066666666666663</v>
      </c>
      <c r="T20" s="44">
        <f t="shared" si="2"/>
        <v>15.066666666666663</v>
      </c>
      <c r="U20" s="57" t="s">
        <v>87</v>
      </c>
      <c r="V20" s="58" t="s">
        <v>88</v>
      </c>
      <c r="W20" s="59" t="s">
        <v>89</v>
      </c>
      <c r="X20" s="111"/>
      <c r="Y20" s="107"/>
      <c r="Z20" s="105"/>
      <c r="AA20" s="105"/>
      <c r="AB20" s="109"/>
      <c r="AC20" s="109"/>
      <c r="AD20" s="105"/>
      <c r="AE20" s="109"/>
      <c r="AF20" s="105"/>
      <c r="AG20" s="109"/>
      <c r="AH20" s="105"/>
      <c r="AI20" s="106"/>
      <c r="AJ20" s="105"/>
      <c r="AK20" s="105"/>
      <c r="AL20" s="107"/>
      <c r="AM20" s="107"/>
      <c r="AN20" s="109"/>
      <c r="AO20" s="107"/>
      <c r="AP20" s="105"/>
      <c r="AQ20" s="105"/>
      <c r="AR20" s="107"/>
      <c r="AS20" s="109"/>
      <c r="AT20" s="105"/>
      <c r="AU20" s="105"/>
      <c r="AV20" s="105"/>
      <c r="AW20" s="109"/>
      <c r="AX20" s="105"/>
      <c r="AY20" s="109"/>
      <c r="AZ20" s="107"/>
      <c r="BA20" s="5"/>
      <c r="BB20" s="5"/>
      <c r="BC20" s="5"/>
      <c r="BD20" s="5"/>
      <c r="BE20" s="5"/>
    </row>
    <row r="21" spans="1:57" ht="141" customHeight="1">
      <c r="A21" s="5"/>
      <c r="B21" s="154"/>
      <c r="C21" s="119" t="s">
        <v>90</v>
      </c>
      <c r="D21" s="24">
        <v>20</v>
      </c>
      <c r="E21" s="24">
        <v>9</v>
      </c>
      <c r="F21" s="24">
        <v>11</v>
      </c>
      <c r="G21" s="24"/>
      <c r="H21" s="24">
        <v>0</v>
      </c>
      <c r="I21" s="20">
        <f t="shared" si="0"/>
        <v>54.133333333333326</v>
      </c>
      <c r="J21" s="19">
        <v>10</v>
      </c>
      <c r="K21" s="19"/>
      <c r="L21" s="19"/>
      <c r="M21" s="19"/>
      <c r="N21" s="19"/>
      <c r="O21" s="19"/>
      <c r="P21" s="19"/>
      <c r="Q21" s="19">
        <v>4</v>
      </c>
      <c r="R21" s="19"/>
      <c r="S21" s="33">
        <f t="shared" si="1"/>
        <v>20.066666666666663</v>
      </c>
      <c r="T21" s="44">
        <f t="shared" si="2"/>
        <v>20.066666666666663</v>
      </c>
      <c r="U21" s="57" t="s">
        <v>87</v>
      </c>
      <c r="V21" s="58" t="s">
        <v>91</v>
      </c>
      <c r="W21" s="59" t="s">
        <v>92</v>
      </c>
      <c r="X21" s="112"/>
      <c r="Y21" s="107"/>
      <c r="Z21" s="107"/>
      <c r="AA21" s="107"/>
      <c r="AB21" s="109"/>
      <c r="AC21" s="107"/>
      <c r="AD21" s="109"/>
      <c r="AE21" s="107"/>
      <c r="AF21" s="109"/>
      <c r="AG21" s="109"/>
      <c r="AH21" s="109"/>
      <c r="AI21" s="109"/>
      <c r="AJ21" s="107"/>
      <c r="AK21" s="107"/>
      <c r="AL21" s="107"/>
      <c r="AM21" s="109"/>
      <c r="AN21" s="109"/>
      <c r="AO21" s="109"/>
      <c r="AP21" s="109"/>
      <c r="AQ21" s="109"/>
      <c r="AR21" s="109"/>
      <c r="AS21" s="109"/>
      <c r="AT21" s="109"/>
      <c r="AU21" s="109"/>
      <c r="AV21" s="107"/>
      <c r="AW21" s="107"/>
      <c r="AX21" s="109"/>
      <c r="AY21" s="107"/>
      <c r="AZ21" s="109"/>
      <c r="BA21" s="5"/>
      <c r="BB21" s="5"/>
      <c r="BC21" s="5"/>
      <c r="BD21" s="5"/>
      <c r="BE21" s="5"/>
    </row>
    <row r="22" spans="1:57" ht="24.95" customHeight="1">
      <c r="A22" s="5"/>
      <c r="B22" s="5"/>
      <c r="C22" s="120"/>
      <c r="D22" s="25"/>
      <c r="E22" s="25"/>
      <c r="F22" s="25"/>
      <c r="G22" s="25"/>
      <c r="H22" s="25"/>
      <c r="I22" s="21"/>
      <c r="J22" s="13"/>
      <c r="K22" s="13"/>
      <c r="L22" s="13"/>
      <c r="M22" s="13"/>
      <c r="N22" s="13"/>
      <c r="O22" s="13"/>
      <c r="P22" s="13"/>
      <c r="Q22" s="13"/>
      <c r="R22" s="13"/>
      <c r="S22" s="13"/>
      <c r="T22" s="45"/>
      <c r="U22" s="66" t="s">
        <v>66</v>
      </c>
      <c r="V22" s="67" t="s">
        <v>67</v>
      </c>
      <c r="W22" s="67" t="s">
        <v>68</v>
      </c>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5"/>
      <c r="BB22" s="5"/>
      <c r="BC22" s="5"/>
      <c r="BD22" s="5"/>
      <c r="BE22" s="5"/>
    </row>
    <row r="23" spans="1:57" ht="155.25" customHeight="1">
      <c r="A23" s="5"/>
      <c r="B23" s="154" t="s">
        <v>93</v>
      </c>
      <c r="C23" s="119" t="s">
        <v>94</v>
      </c>
      <c r="D23" s="24">
        <v>20</v>
      </c>
      <c r="E23" s="24">
        <v>13</v>
      </c>
      <c r="F23" s="24">
        <v>21</v>
      </c>
      <c r="G23" s="24"/>
      <c r="H23" s="24">
        <v>0</v>
      </c>
      <c r="I23" s="20">
        <f t="shared" ref="I23:I28" si="3">(($D23/(SUM($D$16:$D$35)))*($I$10))-H23</f>
        <v>54.133333333333326</v>
      </c>
      <c r="J23" s="19">
        <v>12</v>
      </c>
      <c r="K23" s="19">
        <v>12</v>
      </c>
      <c r="L23" s="19"/>
      <c r="M23" s="19"/>
      <c r="N23" s="19"/>
      <c r="O23" s="19"/>
      <c r="P23" s="19"/>
      <c r="Q23" s="19"/>
      <c r="R23" s="19"/>
      <c r="S23" s="33">
        <f t="shared" ref="S23:S28" si="4">(I23-(SUM(J23:R23)))/2</f>
        <v>15.066666666666663</v>
      </c>
      <c r="T23" s="44">
        <f t="shared" ref="T23:T28" si="5">(I23-(SUM(J23:R23)))/2</f>
        <v>15.066666666666663</v>
      </c>
      <c r="U23" s="54" t="s">
        <v>95</v>
      </c>
      <c r="V23" s="55" t="s">
        <v>96</v>
      </c>
      <c r="W23" s="56" t="s">
        <v>97</v>
      </c>
      <c r="X23" s="108">
        <v>1</v>
      </c>
      <c r="Y23" s="104">
        <v>1</v>
      </c>
      <c r="Z23" s="104">
        <v>1</v>
      </c>
      <c r="AA23" s="105"/>
      <c r="AB23" s="105"/>
      <c r="AC23" s="105"/>
      <c r="AD23" s="109">
        <v>1</v>
      </c>
      <c r="AE23" s="105"/>
      <c r="AF23" s="109">
        <v>1</v>
      </c>
      <c r="AG23" s="107">
        <v>1</v>
      </c>
      <c r="AH23" s="109">
        <v>1</v>
      </c>
      <c r="AI23" s="105"/>
      <c r="AJ23" s="105"/>
      <c r="AK23" s="105"/>
      <c r="AL23" s="105"/>
      <c r="AM23" s="105"/>
      <c r="AN23" s="105"/>
      <c r="AO23" s="105"/>
      <c r="AP23" s="105"/>
      <c r="AQ23" s="105"/>
      <c r="AR23" s="105"/>
      <c r="AS23" s="105"/>
      <c r="AT23" s="105"/>
      <c r="AU23" s="105"/>
      <c r="AV23" s="104">
        <v>1</v>
      </c>
      <c r="AW23" s="105"/>
      <c r="AX23" s="105"/>
      <c r="AY23" s="105"/>
      <c r="AZ23" s="107">
        <v>1</v>
      </c>
      <c r="BA23" s="5"/>
      <c r="BB23" s="5"/>
      <c r="BC23" s="5"/>
      <c r="BD23" s="5"/>
      <c r="BE23" s="5"/>
    </row>
    <row r="24" spans="1:57" ht="144" customHeight="1">
      <c r="A24" s="5"/>
      <c r="B24" s="154"/>
      <c r="C24" s="119" t="s">
        <v>98</v>
      </c>
      <c r="D24" s="24">
        <v>20</v>
      </c>
      <c r="E24" s="24">
        <v>13</v>
      </c>
      <c r="F24" s="24">
        <v>21</v>
      </c>
      <c r="G24" s="24"/>
      <c r="H24" s="24">
        <v>0</v>
      </c>
      <c r="I24" s="20">
        <f t="shared" si="3"/>
        <v>54.133333333333326</v>
      </c>
      <c r="J24" s="19">
        <v>12</v>
      </c>
      <c r="K24" s="19">
        <v>12</v>
      </c>
      <c r="L24" s="19"/>
      <c r="M24" s="19"/>
      <c r="N24" s="19"/>
      <c r="O24" s="19"/>
      <c r="P24" s="19"/>
      <c r="Q24" s="19"/>
      <c r="R24" s="19"/>
      <c r="S24" s="33">
        <f t="shared" si="4"/>
        <v>15.066666666666663</v>
      </c>
      <c r="T24" s="44">
        <f t="shared" si="5"/>
        <v>15.066666666666663</v>
      </c>
      <c r="U24" s="57"/>
      <c r="V24" s="58"/>
      <c r="W24" s="59"/>
      <c r="X24" s="110">
        <v>1</v>
      </c>
      <c r="Y24" s="106">
        <v>1</v>
      </c>
      <c r="Z24" s="109">
        <v>1</v>
      </c>
      <c r="AA24" s="109">
        <v>1</v>
      </c>
      <c r="AB24" s="105"/>
      <c r="AC24" s="105"/>
      <c r="AD24" s="109">
        <v>1</v>
      </c>
      <c r="AE24" s="105"/>
      <c r="AF24" s="109">
        <v>1</v>
      </c>
      <c r="AG24" s="107">
        <v>1</v>
      </c>
      <c r="AH24" s="107">
        <v>1</v>
      </c>
      <c r="AI24" s="105"/>
      <c r="AJ24" s="105"/>
      <c r="AK24" s="105"/>
      <c r="AL24" s="105"/>
      <c r="AM24" s="105"/>
      <c r="AN24" s="105"/>
      <c r="AO24" s="105"/>
      <c r="AP24" s="105"/>
      <c r="AQ24" s="105"/>
      <c r="AR24" s="105"/>
      <c r="AS24" s="105"/>
      <c r="AT24" s="105"/>
      <c r="AU24" s="105"/>
      <c r="AV24" s="105"/>
      <c r="AW24" s="105"/>
      <c r="AX24" s="105"/>
      <c r="AY24" s="105"/>
      <c r="AZ24" s="107">
        <v>1</v>
      </c>
      <c r="BA24" s="5"/>
      <c r="BB24" s="5"/>
      <c r="BC24" s="5"/>
      <c r="BD24" s="5"/>
      <c r="BE24" s="5"/>
    </row>
    <row r="25" spans="1:57" ht="129.94999999999999" customHeight="1">
      <c r="A25" s="5"/>
      <c r="B25" s="154"/>
      <c r="C25" s="119" t="s">
        <v>99</v>
      </c>
      <c r="D25" s="24">
        <v>20</v>
      </c>
      <c r="E25" s="24">
        <v>13</v>
      </c>
      <c r="F25" s="24">
        <v>21</v>
      </c>
      <c r="G25" s="24"/>
      <c r="H25" s="24">
        <v>0</v>
      </c>
      <c r="I25" s="20">
        <f t="shared" si="3"/>
        <v>54.133333333333326</v>
      </c>
      <c r="J25" s="19">
        <v>12</v>
      </c>
      <c r="K25" s="19">
        <v>12</v>
      </c>
      <c r="L25" s="19"/>
      <c r="M25" s="19"/>
      <c r="N25" s="19"/>
      <c r="O25" s="19"/>
      <c r="P25" s="19"/>
      <c r="Q25" s="19"/>
      <c r="R25" s="19"/>
      <c r="S25" s="33">
        <f t="shared" si="4"/>
        <v>15.066666666666663</v>
      </c>
      <c r="T25" s="44">
        <f t="shared" si="5"/>
        <v>15.066666666666663</v>
      </c>
      <c r="U25" s="57"/>
      <c r="V25" s="58"/>
      <c r="W25" s="59"/>
      <c r="X25" s="113">
        <v>1</v>
      </c>
      <c r="Y25" s="105"/>
      <c r="Z25" s="109">
        <v>1</v>
      </c>
      <c r="AA25" s="109">
        <v>1</v>
      </c>
      <c r="AB25" s="105"/>
      <c r="AC25" s="105"/>
      <c r="AD25" s="109">
        <v>1</v>
      </c>
      <c r="AE25" s="105"/>
      <c r="AF25" s="109">
        <v>1</v>
      </c>
      <c r="AG25" s="107">
        <v>1</v>
      </c>
      <c r="AH25" s="107">
        <v>1</v>
      </c>
      <c r="AI25" s="105"/>
      <c r="AJ25" s="105"/>
      <c r="AK25" s="105"/>
      <c r="AL25" s="105"/>
      <c r="AM25" s="105"/>
      <c r="AN25" s="105"/>
      <c r="AO25" s="105"/>
      <c r="AP25" s="105"/>
      <c r="AQ25" s="105"/>
      <c r="AR25" s="105"/>
      <c r="AS25" s="105"/>
      <c r="AT25" s="105"/>
      <c r="AU25" s="105"/>
      <c r="AV25" s="105"/>
      <c r="AW25" s="105"/>
      <c r="AX25" s="105"/>
      <c r="AY25" s="105"/>
      <c r="AZ25" s="107">
        <v>1</v>
      </c>
      <c r="BA25" s="5"/>
      <c r="BB25" s="5"/>
      <c r="BC25" s="5"/>
      <c r="BD25" s="5"/>
      <c r="BE25" s="5"/>
    </row>
    <row r="26" spans="1:57" ht="129.94999999999999" customHeight="1">
      <c r="A26" s="5"/>
      <c r="B26" s="154"/>
      <c r="C26" s="119" t="s">
        <v>100</v>
      </c>
      <c r="D26" s="24">
        <v>20</v>
      </c>
      <c r="E26" s="24">
        <v>13</v>
      </c>
      <c r="F26" s="24">
        <v>21</v>
      </c>
      <c r="G26" s="24"/>
      <c r="H26" s="24">
        <v>0</v>
      </c>
      <c r="I26" s="20">
        <f t="shared" si="3"/>
        <v>54.133333333333326</v>
      </c>
      <c r="J26" s="19">
        <v>12</v>
      </c>
      <c r="K26" s="19">
        <v>12</v>
      </c>
      <c r="L26" s="19"/>
      <c r="M26" s="19"/>
      <c r="N26" s="19"/>
      <c r="O26" s="19"/>
      <c r="P26" s="19"/>
      <c r="Q26" s="19"/>
      <c r="R26" s="19"/>
      <c r="S26" s="33">
        <f t="shared" si="4"/>
        <v>15.066666666666663</v>
      </c>
      <c r="T26" s="44">
        <f t="shared" si="5"/>
        <v>15.066666666666663</v>
      </c>
      <c r="U26" s="57"/>
      <c r="V26" s="58"/>
      <c r="W26" s="59"/>
      <c r="X26" s="114">
        <v>1</v>
      </c>
      <c r="Y26" s="107">
        <v>1</v>
      </c>
      <c r="Z26" s="107">
        <v>1</v>
      </c>
      <c r="AA26" s="107">
        <v>1</v>
      </c>
      <c r="AB26" s="107">
        <v>1</v>
      </c>
      <c r="AC26" s="107">
        <v>1</v>
      </c>
      <c r="AD26" s="107">
        <v>1</v>
      </c>
      <c r="AE26" s="109">
        <v>1</v>
      </c>
      <c r="AF26" s="107">
        <v>1</v>
      </c>
      <c r="AG26" s="107">
        <v>1</v>
      </c>
      <c r="AH26" s="107">
        <v>1</v>
      </c>
      <c r="AI26" s="107">
        <v>1</v>
      </c>
      <c r="AJ26" s="107">
        <v>1</v>
      </c>
      <c r="AK26" s="107">
        <v>1</v>
      </c>
      <c r="AL26" s="107">
        <v>1</v>
      </c>
      <c r="AM26" s="107">
        <v>1</v>
      </c>
      <c r="AN26" s="109">
        <v>1</v>
      </c>
      <c r="AO26" s="109">
        <v>1</v>
      </c>
      <c r="AP26" s="109">
        <v>1</v>
      </c>
      <c r="AQ26" s="109">
        <v>1</v>
      </c>
      <c r="AR26" s="109">
        <v>1</v>
      </c>
      <c r="AS26" s="109">
        <v>1</v>
      </c>
      <c r="AT26" s="109">
        <v>1</v>
      </c>
      <c r="AU26" s="107">
        <v>1</v>
      </c>
      <c r="AV26" s="107">
        <v>1</v>
      </c>
      <c r="AW26" s="109">
        <v>1</v>
      </c>
      <c r="AX26" s="109">
        <v>1</v>
      </c>
      <c r="AY26" s="109">
        <v>1</v>
      </c>
      <c r="AZ26" s="107">
        <v>1</v>
      </c>
      <c r="BA26" s="5"/>
      <c r="BB26" s="5"/>
      <c r="BC26" s="5"/>
      <c r="BD26" s="5"/>
      <c r="BE26" s="5"/>
    </row>
    <row r="27" spans="1:57" ht="129.94999999999999" customHeight="1">
      <c r="A27" s="5"/>
      <c r="B27" s="154"/>
      <c r="C27" s="119" t="s">
        <v>101</v>
      </c>
      <c r="D27" s="24">
        <v>20</v>
      </c>
      <c r="E27" s="24">
        <v>21</v>
      </c>
      <c r="F27" s="24">
        <v>23</v>
      </c>
      <c r="G27" s="24"/>
      <c r="H27" s="24">
        <v>0</v>
      </c>
      <c r="I27" s="20">
        <f t="shared" si="3"/>
        <v>54.133333333333326</v>
      </c>
      <c r="J27" s="19">
        <v>12</v>
      </c>
      <c r="K27" s="19">
        <v>12</v>
      </c>
      <c r="L27" s="19"/>
      <c r="M27" s="19"/>
      <c r="N27" s="19"/>
      <c r="O27" s="19"/>
      <c r="P27" s="19"/>
      <c r="Q27" s="19"/>
      <c r="R27" s="19"/>
      <c r="S27" s="33">
        <f t="shared" si="4"/>
        <v>15.066666666666663</v>
      </c>
      <c r="T27" s="44">
        <f t="shared" si="5"/>
        <v>15.066666666666663</v>
      </c>
      <c r="U27" s="57"/>
      <c r="V27" s="58"/>
      <c r="W27" s="59"/>
      <c r="X27" s="111"/>
      <c r="Y27" s="105"/>
      <c r="Z27" s="105"/>
      <c r="AA27" s="105"/>
      <c r="AB27" s="109">
        <v>1</v>
      </c>
      <c r="AC27" s="109">
        <v>1</v>
      </c>
      <c r="AD27" s="105"/>
      <c r="AE27" s="109">
        <v>1</v>
      </c>
      <c r="AF27" s="105"/>
      <c r="AG27" s="109">
        <v>1</v>
      </c>
      <c r="AH27" s="105"/>
      <c r="AI27" s="109">
        <v>1</v>
      </c>
      <c r="AJ27" s="106">
        <v>1</v>
      </c>
      <c r="AK27" s="106">
        <v>1</v>
      </c>
      <c r="AL27" s="107">
        <v>1</v>
      </c>
      <c r="AM27" s="109">
        <v>1</v>
      </c>
      <c r="AN27" s="106">
        <v>1</v>
      </c>
      <c r="AO27" s="106">
        <v>1</v>
      </c>
      <c r="AP27" s="106">
        <v>1</v>
      </c>
      <c r="AQ27" s="107">
        <v>1</v>
      </c>
      <c r="AR27" s="109">
        <v>1</v>
      </c>
      <c r="AS27" s="105"/>
      <c r="AT27" s="105"/>
      <c r="AU27" s="109">
        <v>1</v>
      </c>
      <c r="AV27" s="109">
        <v>1</v>
      </c>
      <c r="AW27" s="105"/>
      <c r="AX27" s="105"/>
      <c r="AY27" s="105"/>
      <c r="AZ27" s="107">
        <v>1</v>
      </c>
      <c r="BA27" s="5"/>
      <c r="BB27" s="5"/>
      <c r="BC27" s="5"/>
      <c r="BD27" s="5"/>
      <c r="BE27" s="5"/>
    </row>
    <row r="28" spans="1:57" ht="144.94999999999999" customHeight="1">
      <c r="A28" s="5"/>
      <c r="B28" s="154"/>
      <c r="C28" s="119" t="s">
        <v>102</v>
      </c>
      <c r="D28" s="24">
        <v>20</v>
      </c>
      <c r="E28" s="24">
        <v>21</v>
      </c>
      <c r="F28" s="24">
        <v>23</v>
      </c>
      <c r="G28" s="24"/>
      <c r="H28" s="24">
        <v>0</v>
      </c>
      <c r="I28" s="20">
        <f t="shared" si="3"/>
        <v>54.133333333333326</v>
      </c>
      <c r="J28" s="19">
        <v>12</v>
      </c>
      <c r="K28" s="19">
        <v>12</v>
      </c>
      <c r="L28" s="19"/>
      <c r="M28" s="19"/>
      <c r="N28" s="19"/>
      <c r="O28" s="19"/>
      <c r="P28" s="19"/>
      <c r="Q28" s="19"/>
      <c r="R28" s="19"/>
      <c r="S28" s="33">
        <f t="shared" si="4"/>
        <v>15.066666666666663</v>
      </c>
      <c r="T28" s="44">
        <f t="shared" si="5"/>
        <v>15.066666666666663</v>
      </c>
      <c r="U28" s="60"/>
      <c r="V28" s="61"/>
      <c r="W28" s="62"/>
      <c r="X28" s="112">
        <v>1</v>
      </c>
      <c r="Y28" s="107">
        <v>1</v>
      </c>
      <c r="Z28" s="107">
        <v>1</v>
      </c>
      <c r="AA28" s="107">
        <v>1</v>
      </c>
      <c r="AB28" s="109">
        <v>1</v>
      </c>
      <c r="AC28" s="109">
        <v>1</v>
      </c>
      <c r="AD28" s="109">
        <v>1</v>
      </c>
      <c r="AE28" s="107">
        <v>1</v>
      </c>
      <c r="AF28" s="109">
        <v>1</v>
      </c>
      <c r="AG28" s="109">
        <v>1</v>
      </c>
      <c r="AH28" s="109">
        <v>1</v>
      </c>
      <c r="AI28" s="109">
        <v>1</v>
      </c>
      <c r="AJ28" s="107">
        <v>1</v>
      </c>
      <c r="AK28" s="107">
        <v>1</v>
      </c>
      <c r="AL28" s="107">
        <v>1</v>
      </c>
      <c r="AM28" s="109">
        <v>1</v>
      </c>
      <c r="AN28" s="109">
        <v>1</v>
      </c>
      <c r="AO28" s="109">
        <v>1</v>
      </c>
      <c r="AP28" s="109">
        <v>1</v>
      </c>
      <c r="AQ28" s="109">
        <v>1</v>
      </c>
      <c r="AR28" s="107">
        <v>1</v>
      </c>
      <c r="AS28" s="109">
        <v>1</v>
      </c>
      <c r="AT28" s="109">
        <v>1</v>
      </c>
      <c r="AU28" s="107">
        <v>1</v>
      </c>
      <c r="AV28" s="107">
        <v>1</v>
      </c>
      <c r="AW28" s="107">
        <v>1</v>
      </c>
      <c r="AX28" s="107">
        <v>1</v>
      </c>
      <c r="AY28" s="107">
        <v>1</v>
      </c>
      <c r="AZ28" s="109">
        <v>1</v>
      </c>
      <c r="BA28" s="5"/>
      <c r="BB28" s="5"/>
      <c r="BC28" s="5"/>
      <c r="BD28" s="5"/>
      <c r="BE28" s="5"/>
    </row>
    <row r="29" spans="1:57" ht="20.45" customHeight="1">
      <c r="A29" s="5"/>
      <c r="B29" s="5"/>
      <c r="C29" s="121"/>
      <c r="D29" s="25"/>
      <c r="E29" s="25"/>
      <c r="F29" s="25"/>
      <c r="G29" s="25"/>
      <c r="H29" s="25"/>
      <c r="I29" s="21"/>
      <c r="J29" s="13"/>
      <c r="K29" s="13"/>
      <c r="L29" s="13"/>
      <c r="M29" s="13"/>
      <c r="N29" s="13"/>
      <c r="O29" s="13"/>
      <c r="P29" s="13"/>
      <c r="Q29" s="13"/>
      <c r="R29" s="13"/>
      <c r="S29" s="13"/>
      <c r="T29" s="45"/>
      <c r="U29" s="66" t="s">
        <v>66</v>
      </c>
      <c r="V29" s="67" t="s">
        <v>67</v>
      </c>
      <c r="W29" s="67" t="s">
        <v>68</v>
      </c>
      <c r="X29" s="68"/>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5"/>
      <c r="BB29" s="5"/>
      <c r="BC29" s="5"/>
      <c r="BD29" s="5"/>
      <c r="BE29" s="5"/>
    </row>
    <row r="30" spans="1:57" ht="126.95" customHeight="1">
      <c r="A30" s="5"/>
      <c r="B30" s="154" t="s">
        <v>103</v>
      </c>
      <c r="C30" s="119" t="s">
        <v>104</v>
      </c>
      <c r="D30" s="24">
        <v>20</v>
      </c>
      <c r="E30" s="24"/>
      <c r="F30" s="24"/>
      <c r="G30" s="24"/>
      <c r="H30" s="24">
        <v>0</v>
      </c>
      <c r="I30" s="20">
        <f>(($D30/(SUM($D$16:$D$35)))*($I$10))-H30</f>
        <v>54.133333333333326</v>
      </c>
      <c r="J30" s="19">
        <v>12</v>
      </c>
      <c r="K30" s="19">
        <v>12</v>
      </c>
      <c r="L30" s="19"/>
      <c r="M30" s="19"/>
      <c r="N30" s="19"/>
      <c r="O30" s="19"/>
      <c r="P30" s="19"/>
      <c r="Q30" s="19"/>
      <c r="R30" s="19"/>
      <c r="S30" s="33">
        <f t="shared" ref="S30:S34" si="6">(I30-(SUM(J30:R30)))/2</f>
        <v>15.066666666666663</v>
      </c>
      <c r="T30" s="44">
        <f t="shared" ref="T30:T34" si="7">(I30-(SUM(J30:R30)))/2</f>
        <v>15.066666666666663</v>
      </c>
      <c r="U30" s="63" t="s">
        <v>105</v>
      </c>
      <c r="V30" s="64" t="s">
        <v>105</v>
      </c>
      <c r="W30" s="65" t="s">
        <v>105</v>
      </c>
      <c r="X30" s="110">
        <v>1</v>
      </c>
      <c r="Y30" s="106">
        <v>1</v>
      </c>
      <c r="Z30" s="109">
        <v>1</v>
      </c>
      <c r="AA30" s="105"/>
      <c r="AB30" s="107">
        <v>1</v>
      </c>
      <c r="AC30" s="105"/>
      <c r="AD30" s="109">
        <v>1</v>
      </c>
      <c r="AE30" s="106">
        <v>1</v>
      </c>
      <c r="AF30" s="109">
        <v>1</v>
      </c>
      <c r="AG30" s="109">
        <v>1</v>
      </c>
      <c r="AH30" s="107">
        <v>1</v>
      </c>
      <c r="AI30" s="106">
        <v>1</v>
      </c>
      <c r="AJ30" s="106">
        <v>1</v>
      </c>
      <c r="AK30" s="105"/>
      <c r="AL30" s="105"/>
      <c r="AM30" s="105"/>
      <c r="AN30" s="105"/>
      <c r="AO30" s="105"/>
      <c r="AP30" s="105"/>
      <c r="AQ30" s="105"/>
      <c r="AR30" s="105"/>
      <c r="AS30" s="105"/>
      <c r="AT30" s="107">
        <v>1</v>
      </c>
      <c r="AU30" s="105"/>
      <c r="AV30" s="107">
        <v>1</v>
      </c>
      <c r="AW30" s="109">
        <v>1</v>
      </c>
      <c r="AX30" s="105"/>
      <c r="AY30" s="105"/>
      <c r="AZ30" s="107">
        <v>1</v>
      </c>
      <c r="BA30" s="5"/>
      <c r="BB30" s="5"/>
      <c r="BC30" s="5"/>
      <c r="BD30" s="5"/>
      <c r="BE30" s="5"/>
    </row>
    <row r="31" spans="1:57" ht="126.95" customHeight="1">
      <c r="A31" s="5"/>
      <c r="B31" s="154"/>
      <c r="C31" s="119" t="s">
        <v>106</v>
      </c>
      <c r="D31" s="24">
        <v>20</v>
      </c>
      <c r="E31" s="24"/>
      <c r="F31" s="24"/>
      <c r="G31" s="24"/>
      <c r="H31" s="24">
        <v>0</v>
      </c>
      <c r="I31" s="20">
        <f>(($D31/(SUM($D$16:$D$35)))*($I$10))-H31</f>
        <v>54.133333333333326</v>
      </c>
      <c r="J31" s="19">
        <v>12</v>
      </c>
      <c r="K31" s="19">
        <v>12</v>
      </c>
      <c r="L31" s="19"/>
      <c r="M31" s="19"/>
      <c r="N31" s="19"/>
      <c r="O31" s="19"/>
      <c r="P31" s="19"/>
      <c r="Q31" s="19"/>
      <c r="R31" s="19"/>
      <c r="S31" s="33">
        <f t="shared" si="6"/>
        <v>15.066666666666663</v>
      </c>
      <c r="T31" s="44">
        <f t="shared" si="7"/>
        <v>15.066666666666663</v>
      </c>
      <c r="U31" s="54"/>
      <c r="V31" s="55"/>
      <c r="W31" s="56"/>
      <c r="X31" s="110">
        <v>1</v>
      </c>
      <c r="Y31" s="105"/>
      <c r="Z31" s="109">
        <v>1</v>
      </c>
      <c r="AA31" s="109">
        <v>1</v>
      </c>
      <c r="AB31" s="105"/>
      <c r="AC31" s="105"/>
      <c r="AD31" s="109">
        <v>1</v>
      </c>
      <c r="AE31" s="105"/>
      <c r="AF31" s="109">
        <v>1</v>
      </c>
      <c r="AG31" s="109">
        <v>1</v>
      </c>
      <c r="AH31" s="109">
        <v>1</v>
      </c>
      <c r="AI31" s="105"/>
      <c r="AJ31" s="105"/>
      <c r="AK31" s="106">
        <v>1</v>
      </c>
      <c r="AL31" s="105"/>
      <c r="AM31" s="105"/>
      <c r="AN31" s="105"/>
      <c r="AO31" s="105"/>
      <c r="AP31" s="105"/>
      <c r="AQ31" s="105"/>
      <c r="AR31" s="105"/>
      <c r="AS31" s="105"/>
      <c r="AT31" s="109">
        <v>1</v>
      </c>
      <c r="AU31" s="105"/>
      <c r="AV31" s="105"/>
      <c r="AW31" s="109">
        <v>1</v>
      </c>
      <c r="AX31" s="105"/>
      <c r="AY31" s="105"/>
      <c r="AZ31" s="107">
        <v>1</v>
      </c>
      <c r="BA31" s="5"/>
      <c r="BB31" s="5"/>
      <c r="BC31" s="5"/>
      <c r="BD31" s="5"/>
      <c r="BE31" s="5"/>
    </row>
    <row r="32" spans="1:57" ht="126.95" customHeight="1">
      <c r="A32" s="5"/>
      <c r="B32" s="154"/>
      <c r="C32" s="119" t="s">
        <v>107</v>
      </c>
      <c r="D32" s="24">
        <v>20</v>
      </c>
      <c r="E32" s="24"/>
      <c r="F32" s="24"/>
      <c r="G32" s="24"/>
      <c r="H32" s="24">
        <v>0</v>
      </c>
      <c r="I32" s="20">
        <f>(($D32/(SUM($D$16:$D$35)))*($I$10))-H32</f>
        <v>54.133333333333326</v>
      </c>
      <c r="J32" s="19">
        <v>12</v>
      </c>
      <c r="K32" s="19">
        <v>12</v>
      </c>
      <c r="L32" s="19"/>
      <c r="M32" s="19"/>
      <c r="N32" s="19"/>
      <c r="O32" s="19"/>
      <c r="P32" s="19"/>
      <c r="Q32" s="19"/>
      <c r="R32" s="19"/>
      <c r="S32" s="33">
        <f t="shared" si="6"/>
        <v>15.066666666666663</v>
      </c>
      <c r="T32" s="44">
        <f t="shared" si="7"/>
        <v>15.066666666666663</v>
      </c>
      <c r="U32" s="57"/>
      <c r="V32" s="58"/>
      <c r="W32" s="59"/>
      <c r="X32" s="108">
        <v>1</v>
      </c>
      <c r="Y32" s="109">
        <v>1</v>
      </c>
      <c r="Z32" s="106">
        <v>1</v>
      </c>
      <c r="AA32" s="109">
        <v>1</v>
      </c>
      <c r="AB32" s="106">
        <v>1</v>
      </c>
      <c r="AC32" s="106">
        <v>1</v>
      </c>
      <c r="AD32" s="109">
        <v>1</v>
      </c>
      <c r="AE32" s="106">
        <v>1</v>
      </c>
      <c r="AF32" s="109">
        <v>1</v>
      </c>
      <c r="AG32" s="109">
        <v>1</v>
      </c>
      <c r="AH32" s="109">
        <v>1</v>
      </c>
      <c r="AI32" s="107">
        <v>1</v>
      </c>
      <c r="AJ32" s="109">
        <v>1</v>
      </c>
      <c r="AK32" s="109">
        <v>1</v>
      </c>
      <c r="AL32" s="109">
        <v>1</v>
      </c>
      <c r="AM32" s="105"/>
      <c r="AN32" s="106">
        <v>1</v>
      </c>
      <c r="AO32" s="107">
        <v>1</v>
      </c>
      <c r="AP32" s="109">
        <v>1</v>
      </c>
      <c r="AQ32" s="109">
        <v>1</v>
      </c>
      <c r="AR32" s="107">
        <v>1</v>
      </c>
      <c r="AS32" s="105"/>
      <c r="AT32" s="109">
        <v>1</v>
      </c>
      <c r="AU32" s="109">
        <v>1</v>
      </c>
      <c r="AV32" s="107">
        <v>1</v>
      </c>
      <c r="AW32" s="105"/>
      <c r="AX32" s="105"/>
      <c r="AY32" s="105"/>
      <c r="AZ32" s="107">
        <v>1</v>
      </c>
      <c r="BA32" s="5"/>
      <c r="BB32" s="5"/>
      <c r="BC32" s="5"/>
      <c r="BD32" s="5"/>
      <c r="BE32" s="5"/>
    </row>
    <row r="33" spans="1:57" ht="126.95" customHeight="1">
      <c r="A33" s="5"/>
      <c r="B33" s="154"/>
      <c r="C33" s="119" t="s">
        <v>108</v>
      </c>
      <c r="D33" s="24">
        <v>20</v>
      </c>
      <c r="E33" s="24"/>
      <c r="F33" s="24"/>
      <c r="G33" s="24"/>
      <c r="H33" s="24">
        <v>0</v>
      </c>
      <c r="I33" s="20">
        <f>(($D33/(SUM($D$16:$D$35)))*($I$10))-H33</f>
        <v>54.133333333333326</v>
      </c>
      <c r="J33" s="19">
        <v>12</v>
      </c>
      <c r="K33" s="19">
        <v>12</v>
      </c>
      <c r="L33" s="19"/>
      <c r="M33" s="19"/>
      <c r="N33" s="19"/>
      <c r="O33" s="19"/>
      <c r="P33" s="19"/>
      <c r="Q33" s="19"/>
      <c r="R33" s="19"/>
      <c r="S33" s="33">
        <f t="shared" si="6"/>
        <v>15.066666666666663</v>
      </c>
      <c r="T33" s="44">
        <f t="shared" si="7"/>
        <v>15.066666666666663</v>
      </c>
      <c r="U33" s="57"/>
      <c r="V33" s="58"/>
      <c r="W33" s="59"/>
      <c r="X33" s="108">
        <v>1</v>
      </c>
      <c r="Y33" s="104">
        <v>1</v>
      </c>
      <c r="Z33" s="105"/>
      <c r="AA33" s="105"/>
      <c r="AB33" s="109">
        <v>1</v>
      </c>
      <c r="AC33" s="104">
        <v>1</v>
      </c>
      <c r="AD33" s="107">
        <v>1</v>
      </c>
      <c r="AE33" s="109">
        <v>1</v>
      </c>
      <c r="AF33" s="109">
        <v>1</v>
      </c>
      <c r="AG33" s="109">
        <v>1</v>
      </c>
      <c r="AH33" s="105"/>
      <c r="AI33" s="115">
        <v>1</v>
      </c>
      <c r="AJ33" s="106">
        <v>1</v>
      </c>
      <c r="AK33" s="107">
        <v>1</v>
      </c>
      <c r="AL33" s="105"/>
      <c r="AM33" s="104">
        <v>1</v>
      </c>
      <c r="AN33" s="106">
        <v>1</v>
      </c>
      <c r="AO33" s="107">
        <v>1</v>
      </c>
      <c r="AP33" s="107">
        <v>1</v>
      </c>
      <c r="AQ33" s="105"/>
      <c r="AR33" s="104">
        <v>1</v>
      </c>
      <c r="AS33" s="105"/>
      <c r="AT33" s="105"/>
      <c r="AU33" s="105"/>
      <c r="AV33" s="104">
        <v>1</v>
      </c>
      <c r="AW33" s="105"/>
      <c r="AX33" s="105"/>
      <c r="AY33" s="105"/>
      <c r="AZ33" s="107">
        <v>1</v>
      </c>
      <c r="BA33" s="5"/>
      <c r="BB33" s="5"/>
      <c r="BC33" s="5"/>
      <c r="BD33" s="5"/>
      <c r="BE33" s="5"/>
    </row>
    <row r="34" spans="1:57" ht="126.95" customHeight="1">
      <c r="A34" s="5"/>
      <c r="B34" s="154"/>
      <c r="C34" s="122" t="s">
        <v>109</v>
      </c>
      <c r="D34" s="24">
        <v>40</v>
      </c>
      <c r="E34" s="24"/>
      <c r="F34" s="24"/>
      <c r="G34" s="24"/>
      <c r="H34" s="24">
        <v>0</v>
      </c>
      <c r="I34" s="20">
        <f>(($D34/(SUM($D$16:$D$35)))*($I$10))-H34</f>
        <v>108.26666666666665</v>
      </c>
      <c r="J34" s="19">
        <v>12</v>
      </c>
      <c r="K34" s="19">
        <v>12</v>
      </c>
      <c r="L34" s="19"/>
      <c r="M34" s="19"/>
      <c r="N34" s="19"/>
      <c r="O34" s="19"/>
      <c r="P34" s="19"/>
      <c r="Q34" s="19"/>
      <c r="R34" s="19"/>
      <c r="S34" s="33">
        <f t="shared" si="6"/>
        <v>42.133333333333326</v>
      </c>
      <c r="T34" s="44">
        <f t="shared" si="7"/>
        <v>42.133333333333326</v>
      </c>
      <c r="U34" s="57"/>
      <c r="V34" s="58"/>
      <c r="W34" s="59"/>
      <c r="X34" s="116">
        <v>1</v>
      </c>
      <c r="Y34" s="107">
        <v>1</v>
      </c>
      <c r="Z34" s="107">
        <v>1</v>
      </c>
      <c r="AA34" s="107">
        <v>1</v>
      </c>
      <c r="AB34" s="109">
        <v>1</v>
      </c>
      <c r="AC34" s="107">
        <v>1</v>
      </c>
      <c r="AD34" s="109">
        <v>1</v>
      </c>
      <c r="AE34" s="109">
        <v>1</v>
      </c>
      <c r="AF34" s="109">
        <v>1</v>
      </c>
      <c r="AG34" s="109">
        <v>1</v>
      </c>
      <c r="AH34" s="107">
        <v>1</v>
      </c>
      <c r="AI34" s="109">
        <v>1</v>
      </c>
      <c r="AJ34" s="107">
        <v>1</v>
      </c>
      <c r="AK34" s="107">
        <v>1</v>
      </c>
      <c r="AL34" s="107">
        <v>1</v>
      </c>
      <c r="AM34" s="109">
        <v>1</v>
      </c>
      <c r="AN34" s="109">
        <v>1</v>
      </c>
      <c r="AO34" s="109">
        <v>1</v>
      </c>
      <c r="AP34" s="109">
        <v>1</v>
      </c>
      <c r="AQ34" s="109">
        <v>1</v>
      </c>
      <c r="AR34" s="107">
        <v>1</v>
      </c>
      <c r="AS34" s="109">
        <v>1</v>
      </c>
      <c r="AT34" s="109">
        <v>1</v>
      </c>
      <c r="AU34" s="107">
        <v>1</v>
      </c>
      <c r="AV34" s="107">
        <v>1</v>
      </c>
      <c r="AW34" s="107">
        <v>1</v>
      </c>
      <c r="AX34" s="109">
        <v>1</v>
      </c>
      <c r="AY34" s="109">
        <v>1</v>
      </c>
      <c r="AZ34" s="109">
        <v>1</v>
      </c>
      <c r="BA34" s="5"/>
      <c r="BB34" s="5"/>
      <c r="BC34" s="5"/>
      <c r="BD34" s="5"/>
      <c r="BE34" s="5"/>
    </row>
    <row r="35" spans="1:57" ht="54" customHeight="1">
      <c r="A35" s="5"/>
      <c r="B35" s="5"/>
      <c r="C35" s="22"/>
      <c r="D35" s="23"/>
      <c r="E35" s="23"/>
      <c r="F35" s="23"/>
      <c r="G35" s="23"/>
      <c r="H35" s="72">
        <f t="shared" ref="H35:T35" si="8">SUM(H16:H34)</f>
        <v>0</v>
      </c>
      <c r="I35" s="73">
        <f t="shared" si="8"/>
        <v>974.39999999999986</v>
      </c>
      <c r="J35" s="73">
        <f t="shared" si="8"/>
        <v>274</v>
      </c>
      <c r="K35" s="73">
        <f t="shared" si="8"/>
        <v>200</v>
      </c>
      <c r="L35" s="73">
        <f t="shared" si="8"/>
        <v>0</v>
      </c>
      <c r="M35" s="73">
        <f t="shared" si="8"/>
        <v>0</v>
      </c>
      <c r="N35" s="73">
        <f t="shared" si="8"/>
        <v>0</v>
      </c>
      <c r="O35" s="73">
        <f t="shared" si="8"/>
        <v>0</v>
      </c>
      <c r="P35" s="73">
        <f t="shared" si="8"/>
        <v>6</v>
      </c>
      <c r="Q35" s="73">
        <f t="shared" si="8"/>
        <v>10</v>
      </c>
      <c r="R35" s="73">
        <f t="shared" si="8"/>
        <v>0</v>
      </c>
      <c r="S35" s="73">
        <f t="shared" si="8"/>
        <v>242.19999999999993</v>
      </c>
      <c r="T35" s="73">
        <f t="shared" si="8"/>
        <v>242.19999999999993</v>
      </c>
      <c r="U35" s="66" t="s">
        <v>66</v>
      </c>
      <c r="V35" s="67" t="s">
        <v>67</v>
      </c>
      <c r="W35" s="67" t="s">
        <v>68</v>
      </c>
      <c r="X35" s="48"/>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5"/>
      <c r="BB35" s="5"/>
      <c r="BC35" s="5"/>
      <c r="BD35" s="5"/>
      <c r="BE35" s="5"/>
    </row>
    <row r="36" spans="1:57" ht="20.100000000000001" customHeight="1">
      <c r="A36" s="5"/>
      <c r="B36" s="5"/>
      <c r="C36" s="22"/>
      <c r="D36" s="23"/>
      <c r="E36" s="23"/>
      <c r="F36" s="23"/>
      <c r="G36" s="23"/>
      <c r="H36" s="23"/>
      <c r="I36" s="13"/>
      <c r="J36" s="13"/>
      <c r="K36" s="13"/>
      <c r="L36" s="13"/>
      <c r="M36" s="13"/>
      <c r="N36" s="13"/>
      <c r="O36" s="13"/>
      <c r="P36" s="13"/>
      <c r="Q36" s="13"/>
      <c r="R36" s="13"/>
      <c r="S36" s="13"/>
      <c r="T36" s="45"/>
      <c r="U36" s="70"/>
      <c r="V36" s="71"/>
      <c r="W36" s="71"/>
      <c r="X36" s="48"/>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5"/>
      <c r="BB36" s="5"/>
      <c r="BC36" s="5"/>
      <c r="BD36" s="5"/>
      <c r="BE36" s="5"/>
    </row>
    <row r="37" spans="1:57" ht="51" customHeight="1">
      <c r="A37" s="5"/>
      <c r="B37" s="155" t="s">
        <v>110</v>
      </c>
      <c r="C37" s="40" t="s">
        <v>111</v>
      </c>
      <c r="D37" s="27"/>
      <c r="E37" s="27"/>
      <c r="F37" s="27"/>
      <c r="G37" s="27"/>
      <c r="H37" s="27"/>
      <c r="I37" s="28"/>
      <c r="J37" s="28"/>
      <c r="K37" s="28"/>
      <c r="L37" s="28"/>
      <c r="M37" s="28"/>
      <c r="N37" s="28"/>
      <c r="O37" s="28"/>
      <c r="P37" s="28"/>
      <c r="Q37" s="28"/>
      <c r="R37" s="28"/>
      <c r="S37" s="28"/>
      <c r="T37" s="46"/>
      <c r="U37" s="51"/>
      <c r="V37" s="52"/>
      <c r="W37" s="53"/>
      <c r="X37" s="49"/>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5"/>
      <c r="BB37" s="5"/>
      <c r="BC37" s="5"/>
      <c r="BD37" s="5"/>
      <c r="BE37" s="5"/>
    </row>
    <row r="38" spans="1:57" ht="51" customHeight="1">
      <c r="A38" s="5"/>
      <c r="B38" s="155"/>
      <c r="C38" s="41" t="s">
        <v>112</v>
      </c>
      <c r="D38" s="29"/>
      <c r="E38" s="29"/>
      <c r="F38" s="29"/>
      <c r="G38" s="29"/>
      <c r="H38" s="29"/>
      <c r="I38" s="30"/>
      <c r="J38" s="30"/>
      <c r="K38" s="30"/>
      <c r="L38" s="30"/>
      <c r="M38" s="30"/>
      <c r="N38" s="30"/>
      <c r="O38" s="30"/>
      <c r="P38" s="30"/>
      <c r="Q38" s="30"/>
      <c r="R38" s="30"/>
      <c r="S38" s="30"/>
      <c r="T38" s="47"/>
      <c r="U38" s="156" t="s">
        <v>3</v>
      </c>
      <c r="V38" s="157"/>
      <c r="W38" s="158"/>
      <c r="X38" s="50"/>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5"/>
      <c r="BB38" s="5"/>
      <c r="BC38" s="5"/>
      <c r="BD38" s="5"/>
      <c r="BE38" s="5"/>
    </row>
    <row r="39" spans="1:57" ht="15">
      <c r="A39" s="5"/>
      <c r="B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1:57">
      <c r="A40" s="5"/>
      <c r="B40" s="5"/>
      <c r="C40" s="8" t="s">
        <v>113</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57" ht="18">
      <c r="A41" s="5"/>
      <c r="B41" s="5"/>
      <c r="C41" s="26" t="s">
        <v>114</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7">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7">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7">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7">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1:57">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1:57">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1:57">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1:57">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1:57">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1:57">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1:57">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1:57">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1:57">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1:57">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1:57">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1:57">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1:57">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1:57" ht="15"/>
  </sheetData>
  <mergeCells count="13">
    <mergeCell ref="B16:B21"/>
    <mergeCell ref="B23:B28"/>
    <mergeCell ref="B30:B34"/>
    <mergeCell ref="B37:B38"/>
    <mergeCell ref="U38:W38"/>
    <mergeCell ref="T6:Y11"/>
    <mergeCell ref="AE7:AN7"/>
    <mergeCell ref="U14:W14"/>
    <mergeCell ref="I2:AC2"/>
    <mergeCell ref="I3:AC3"/>
    <mergeCell ref="AE5:AN5"/>
    <mergeCell ref="AE6:AN6"/>
    <mergeCell ref="AE8:AN8"/>
  </mergeCells>
  <phoneticPr fontId="5" type="noConversion"/>
  <hyperlinks>
    <hyperlink ref="I2:AC2" r:id="rId1" display="https://www.instituteforapprenticeships.org/apprenticeship-standards/product-design-and-development-engineer-degree/" xr:uid="{27051DE3-751B-4254-82EE-659B2C619419}"/>
    <hyperlink ref="I3:AC3" r:id="rId2" display="https://www.instituteforapprenticeships.org/media/1726/l6-pdd-epa-final-pdf-version-28th-mar-18.pdf" xr:uid="{D9CDD687-CEB4-48A5-876E-DC0487E90740}"/>
    <hyperlink ref="U38:W38" r:id="rId3" display="https://www.instituteforapprenticeships.org/media/1726/l6-pdd-epa-final-pdf-version-28th-mar-18.pdf" xr:uid="{5EEBC095-C2D1-47C8-82BF-41A5F376E2C4}"/>
  </hyperlinks>
  <pageMargins left="0.7" right="0.7" top="0.75" bottom="0.75" header="0.3" footer="0.3"/>
  <pageSetup paperSize="9" orientation="portrait" horizontalDpi="90" verticalDpi="9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activeCell="L11" sqref="L11"/>
    </sheetView>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5">
      <c r="A1" s="5"/>
      <c r="B1" s="5" t="s">
        <v>115</v>
      </c>
      <c r="C1" s="5"/>
      <c r="D1" s="5"/>
      <c r="E1" s="5"/>
      <c r="F1" s="129" t="str">
        <f>'Training Plan-Template'!D2</f>
        <v>Product Design and Development Engineer</v>
      </c>
      <c r="G1" s="5"/>
      <c r="H1" s="5"/>
      <c r="I1" s="5"/>
      <c r="J1" s="5"/>
      <c r="K1" s="76"/>
      <c r="L1" s="78" t="s">
        <v>116</v>
      </c>
      <c r="M1" s="78"/>
      <c r="N1" s="78"/>
      <c r="O1" s="78"/>
    </row>
    <row r="2" spans="1:15" ht="15">
      <c r="A2" s="5"/>
      <c r="B2" s="5" t="s">
        <v>6</v>
      </c>
      <c r="C2" s="5"/>
      <c r="D2" s="5"/>
      <c r="E2" s="5"/>
      <c r="F2" s="129" t="str">
        <f>'Training Plan-Template'!I6</f>
        <v>BEng (Hons) Mechanical Engineering Apprenticeship - New</v>
      </c>
      <c r="G2" s="5"/>
      <c r="H2" s="5"/>
      <c r="I2" s="5"/>
      <c r="J2" s="5"/>
      <c r="K2" s="76"/>
      <c r="L2" s="78" t="str">
        <f t="shared" ref="L2:L7" si="0">B8</f>
        <v>Campus Lectures (1 hour each)</v>
      </c>
      <c r="M2" s="78">
        <f>F8</f>
        <v>274</v>
      </c>
      <c r="N2" s="78"/>
      <c r="O2" s="78"/>
    </row>
    <row r="3" spans="1:15" ht="26.45" customHeight="1">
      <c r="A3" s="5"/>
      <c r="B3" s="5"/>
      <c r="C3" s="5"/>
      <c r="D3" s="5"/>
      <c r="E3" s="5"/>
      <c r="F3" s="5"/>
      <c r="G3" s="5"/>
      <c r="H3" s="5"/>
      <c r="I3" s="5"/>
      <c r="J3" s="5"/>
      <c r="K3" s="76"/>
      <c r="L3" s="78" t="str">
        <f t="shared" si="0"/>
        <v>Campus tutorial / seminar (1 hour each)</v>
      </c>
      <c r="M3" s="78">
        <f t="shared" ref="M3:M6" si="1">F9</f>
        <v>200</v>
      </c>
      <c r="N3" s="78"/>
      <c r="O3" s="78"/>
    </row>
    <row r="4" spans="1:15" ht="15.75">
      <c r="A4" s="5"/>
      <c r="B4" s="135" t="s">
        <v>117</v>
      </c>
      <c r="C4" s="5"/>
      <c r="D4" s="5"/>
      <c r="E4" s="5"/>
      <c r="F4" s="74">
        <f>'Training Plan-Template'!I11</f>
        <v>974.39999999999918</v>
      </c>
      <c r="G4" s="5"/>
      <c r="H4" s="5"/>
      <c r="I4" s="5"/>
      <c r="J4" s="5"/>
      <c r="K4" s="76"/>
      <c r="L4" s="78" t="str">
        <f t="shared" si="0"/>
        <v>Portfolio / KSB workshops</v>
      </c>
      <c r="M4" s="78">
        <f t="shared" si="1"/>
        <v>0</v>
      </c>
      <c r="N4" s="78"/>
      <c r="O4" s="78"/>
    </row>
    <row r="5" spans="1:15" ht="15.75">
      <c r="A5" s="5"/>
      <c r="B5" s="135" t="s">
        <v>118</v>
      </c>
      <c r="C5" s="5"/>
      <c r="D5" s="5"/>
      <c r="E5" s="5"/>
      <c r="F5" s="77">
        <f>'Training Plan-Template'!H35</f>
        <v>0</v>
      </c>
      <c r="G5" s="5"/>
      <c r="H5" s="5"/>
      <c r="I5" s="5"/>
      <c r="J5" s="5"/>
      <c r="K5" s="76"/>
      <c r="L5" s="78" t="str">
        <f t="shared" si="0"/>
        <v>On-line taught session (1 hour delivery)</v>
      </c>
      <c r="M5" s="78">
        <f t="shared" si="1"/>
        <v>0</v>
      </c>
      <c r="N5" s="78"/>
      <c r="O5" s="78"/>
    </row>
    <row r="6" spans="1:15" ht="15.75">
      <c r="A6" s="5"/>
      <c r="B6" s="135" t="s">
        <v>119</v>
      </c>
      <c r="C6" s="5"/>
      <c r="D6" s="5"/>
      <c r="E6" s="5"/>
      <c r="F6" s="74">
        <f>F4-F5</f>
        <v>974.39999999999918</v>
      </c>
      <c r="G6" s="5"/>
      <c r="H6" s="5"/>
      <c r="I6" s="5"/>
      <c r="J6" s="5"/>
      <c r="K6" s="76"/>
      <c r="L6" s="78" t="str">
        <f t="shared" si="0"/>
        <v xml:space="preserve">Timetabled student led working </v>
      </c>
      <c r="M6" s="78">
        <f t="shared" si="1"/>
        <v>0</v>
      </c>
      <c r="N6" s="78"/>
      <c r="O6" s="78"/>
    </row>
    <row r="7" spans="1:15" ht="27.6" customHeight="1">
      <c r="A7" s="5"/>
      <c r="B7" s="5"/>
      <c r="C7" s="5"/>
      <c r="D7" s="5"/>
      <c r="E7" s="5"/>
      <c r="F7" s="5"/>
      <c r="G7" s="5"/>
      <c r="H7" s="5"/>
      <c r="I7" s="5"/>
      <c r="J7" s="5"/>
      <c r="K7" s="76"/>
      <c r="L7" s="78" t="str">
        <f t="shared" si="0"/>
        <v>1:1 Supervision</v>
      </c>
      <c r="M7" s="78">
        <f>I8</f>
        <v>6</v>
      </c>
      <c r="N7" s="78"/>
      <c r="O7" s="78"/>
    </row>
    <row r="8" spans="1:15" ht="21" customHeight="1">
      <c r="A8" s="5"/>
      <c r="B8" s="159" t="s">
        <v>25</v>
      </c>
      <c r="C8" s="160"/>
      <c r="D8" s="160"/>
      <c r="E8" s="160"/>
      <c r="F8" s="124">
        <f>'Training Plan-Template'!J35</f>
        <v>274</v>
      </c>
      <c r="G8" s="125"/>
      <c r="H8" s="126" t="s">
        <v>31</v>
      </c>
      <c r="I8" s="124">
        <f>'Training Plan-Template'!P35</f>
        <v>6</v>
      </c>
      <c r="J8" s="5"/>
      <c r="K8" s="76"/>
      <c r="L8" s="78" t="str">
        <f>H8</f>
        <v>Laboratory session</v>
      </c>
      <c r="M8" s="78">
        <f>I8</f>
        <v>6</v>
      </c>
      <c r="N8" s="78"/>
      <c r="O8" s="78"/>
    </row>
    <row r="9" spans="1:15" ht="21" customHeight="1">
      <c r="A9" s="5"/>
      <c r="B9" s="159" t="s">
        <v>26</v>
      </c>
      <c r="C9" s="160"/>
      <c r="D9" s="160"/>
      <c r="E9" s="160"/>
      <c r="F9" s="124">
        <f>'Training Plan-Template'!K35</f>
        <v>200</v>
      </c>
      <c r="G9" s="125"/>
      <c r="H9" s="126" t="s">
        <v>120</v>
      </c>
      <c r="I9" s="124">
        <f>'Training Plan-Template'!Q35</f>
        <v>10</v>
      </c>
      <c r="J9" s="5"/>
      <c r="K9" s="76"/>
      <c r="L9" s="78" t="str">
        <f>H9</f>
        <v>Drop in Sessions</v>
      </c>
      <c r="M9" s="78">
        <f>I9</f>
        <v>10</v>
      </c>
      <c r="N9" s="78"/>
      <c r="O9" s="78"/>
    </row>
    <row r="10" spans="1:15" ht="21" customHeight="1">
      <c r="A10" s="5"/>
      <c r="B10" s="159" t="s">
        <v>27</v>
      </c>
      <c r="C10" s="160"/>
      <c r="D10" s="160"/>
      <c r="E10" s="160"/>
      <c r="F10" s="124">
        <f>'Training Plan-Template'!L35</f>
        <v>0</v>
      </c>
      <c r="G10" s="125"/>
      <c r="H10" s="125"/>
      <c r="I10" s="127"/>
      <c r="J10" s="5"/>
      <c r="K10" s="76"/>
      <c r="L10" s="78" t="str">
        <f t="shared" ref="L10:M12" si="2">H11</f>
        <v>Project Based / Applied Learning to meet Module Assessment</v>
      </c>
      <c r="M10" s="78">
        <f t="shared" si="2"/>
        <v>0</v>
      </c>
      <c r="N10" s="78"/>
      <c r="O10" s="78"/>
    </row>
    <row r="11" spans="1:15" ht="21" customHeight="1">
      <c r="A11" s="5"/>
      <c r="B11" s="159" t="s">
        <v>28</v>
      </c>
      <c r="C11" s="160"/>
      <c r="D11" s="160"/>
      <c r="E11" s="160"/>
      <c r="F11" s="124">
        <f>'Training Plan-Template'!M35</f>
        <v>0</v>
      </c>
      <c r="G11" s="125"/>
      <c r="H11" s="128" t="s">
        <v>121</v>
      </c>
      <c r="I11" s="124">
        <f>'Training Plan-Template'!R35</f>
        <v>0</v>
      </c>
      <c r="J11" s="5"/>
      <c r="K11" s="76"/>
      <c r="L11" s="78" t="str">
        <f t="shared" si="2"/>
        <v>Time during working day to focus on assessment preparation</v>
      </c>
      <c r="M11" s="78">
        <f t="shared" si="2"/>
        <v>242.19999999999993</v>
      </c>
      <c r="N11" s="78"/>
      <c r="O11" s="78"/>
    </row>
    <row r="12" spans="1:15" ht="21" customHeight="1">
      <c r="A12" s="5"/>
      <c r="B12" s="159" t="s">
        <v>29</v>
      </c>
      <c r="C12" s="160"/>
      <c r="D12" s="160"/>
      <c r="E12" s="160"/>
      <c r="F12" s="124">
        <f>'Training Plan-Template'!N35</f>
        <v>0</v>
      </c>
      <c r="G12" s="125"/>
      <c r="H12" s="128" t="s">
        <v>34</v>
      </c>
      <c r="I12" s="124">
        <f>'Training Plan-Template'!S35</f>
        <v>242.19999999999993</v>
      </c>
      <c r="J12" s="5"/>
      <c r="K12" s="76"/>
      <c r="L12" s="78" t="str">
        <f t="shared" si="2"/>
        <v>Employer-led Training activities (including experiential and project based learning)</v>
      </c>
      <c r="M12" s="78">
        <f t="shared" si="2"/>
        <v>242.19999999999993</v>
      </c>
      <c r="N12" s="78"/>
      <c r="O12" s="78"/>
    </row>
    <row r="13" spans="1:15" ht="21" customHeight="1">
      <c r="A13" s="5"/>
      <c r="B13" s="159" t="s">
        <v>30</v>
      </c>
      <c r="C13" s="160"/>
      <c r="D13" s="160"/>
      <c r="E13" s="160"/>
      <c r="F13" s="124">
        <f>'Training Plan-Template'!O35</f>
        <v>0</v>
      </c>
      <c r="G13" s="125"/>
      <c r="H13" s="128" t="s">
        <v>35</v>
      </c>
      <c r="I13" s="124">
        <f>'Training Plan-Template'!T35</f>
        <v>242.19999999999993</v>
      </c>
      <c r="J13" s="5"/>
      <c r="K13" s="76"/>
      <c r="L13" s="78"/>
      <c r="M13" s="78"/>
      <c r="N13" s="78"/>
      <c r="O13" s="78"/>
    </row>
    <row r="14" spans="1:15" ht="21" customHeight="1">
      <c r="A14" s="5"/>
      <c r="B14" s="159"/>
      <c r="C14" s="160"/>
      <c r="D14" s="160"/>
      <c r="E14" s="160"/>
      <c r="F14" s="5"/>
      <c r="G14" s="75"/>
      <c r="H14" s="5"/>
      <c r="I14" s="5"/>
      <c r="J14" s="5"/>
      <c r="K14" s="76"/>
      <c r="L14" s="78"/>
      <c r="M14" s="78"/>
      <c r="N14" s="78"/>
      <c r="O14" s="78"/>
    </row>
    <row r="15" spans="1:15" ht="305.45" customHeight="1">
      <c r="A15" s="5"/>
      <c r="B15" s="159"/>
      <c r="C15" s="160"/>
      <c r="D15" s="160"/>
      <c r="E15" s="160"/>
      <c r="F15" s="5"/>
      <c r="G15" s="75"/>
      <c r="H15" s="5"/>
      <c r="I15" s="5"/>
      <c r="J15" s="5"/>
      <c r="K15" s="76"/>
      <c r="L15" s="79" t="s">
        <v>122</v>
      </c>
      <c r="M15" s="78"/>
      <c r="N15" s="78"/>
      <c r="O15" s="78"/>
    </row>
    <row r="16" spans="1:15">
      <c r="A16" s="5"/>
      <c r="B16" s="5"/>
      <c r="C16" s="5"/>
      <c r="D16" s="5"/>
      <c r="E16" s="5"/>
      <c r="F16" s="5"/>
      <c r="G16" s="5"/>
      <c r="H16" s="5"/>
      <c r="I16" s="5"/>
      <c r="J16" s="5"/>
      <c r="K16" s="76"/>
      <c r="L16" s="78"/>
      <c r="M16" s="78"/>
      <c r="N16" s="78"/>
      <c r="O16" s="78"/>
    </row>
    <row r="17" spans="1:15">
      <c r="A17" s="5"/>
      <c r="B17" s="5"/>
      <c r="C17" s="5"/>
      <c r="D17" s="5"/>
      <c r="E17" s="5"/>
      <c r="F17" s="5"/>
      <c r="G17" s="5"/>
      <c r="H17" s="5"/>
      <c r="I17" s="5"/>
      <c r="J17" s="5"/>
      <c r="K17" s="76"/>
      <c r="L17" s="78"/>
      <c r="M17" s="78"/>
      <c r="N17" s="78"/>
      <c r="O17" s="78"/>
    </row>
    <row r="18" spans="1:15">
      <c r="A18" s="5"/>
      <c r="B18" s="5"/>
      <c r="C18" s="5"/>
      <c r="D18" s="5"/>
      <c r="E18" s="5"/>
      <c r="F18" s="5"/>
      <c r="G18" s="5"/>
      <c r="H18" s="5"/>
      <c r="I18" s="5"/>
      <c r="J18" s="5"/>
      <c r="K18" s="76"/>
      <c r="L18" s="78"/>
      <c r="M18" s="78"/>
      <c r="N18" s="78"/>
      <c r="O18" s="78"/>
    </row>
    <row r="19" spans="1:15">
      <c r="A19" s="5"/>
      <c r="B19" s="5"/>
      <c r="C19" s="5"/>
      <c r="D19" s="5"/>
      <c r="E19" s="5"/>
      <c r="F19" s="5"/>
      <c r="G19" s="5"/>
      <c r="H19" s="5"/>
      <c r="I19" s="5"/>
      <c r="J19" s="5"/>
      <c r="K19" s="76"/>
      <c r="L19" s="78"/>
      <c r="M19" s="78"/>
      <c r="N19" s="78"/>
      <c r="O19" s="78"/>
    </row>
    <row r="20" spans="1:15">
      <c r="A20" s="5"/>
      <c r="B20" s="5"/>
      <c r="C20" s="5"/>
      <c r="D20" s="5"/>
      <c r="E20" s="5"/>
      <c r="F20" s="5"/>
      <c r="G20" s="5"/>
      <c r="H20" s="5"/>
      <c r="I20" s="5"/>
      <c r="J20" s="5"/>
      <c r="K20" s="76"/>
      <c r="L20" s="78"/>
      <c r="M20" s="78"/>
      <c r="N20" s="78"/>
      <c r="O20" s="78"/>
    </row>
    <row r="21" spans="1:15">
      <c r="A21" s="5"/>
      <c r="B21" s="5"/>
      <c r="C21" s="5"/>
      <c r="D21" s="5"/>
      <c r="E21" s="5"/>
      <c r="F21" s="5"/>
      <c r="G21" s="5"/>
      <c r="H21" s="5"/>
      <c r="I21" s="5"/>
      <c r="J21" s="5"/>
      <c r="K21" s="76"/>
      <c r="L21" s="78"/>
      <c r="M21" s="78"/>
      <c r="N21" s="78"/>
      <c r="O21" s="78"/>
    </row>
    <row r="22" spans="1:15">
      <c r="A22" s="5"/>
      <c r="B22" s="5"/>
      <c r="C22" s="5"/>
      <c r="D22" s="5"/>
      <c r="E22" s="5"/>
      <c r="F22" s="5"/>
      <c r="G22" s="5"/>
      <c r="H22" s="5"/>
      <c r="I22" s="5"/>
      <c r="J22" s="5"/>
      <c r="K22" s="76"/>
      <c r="L22" s="78"/>
      <c r="M22" s="78"/>
      <c r="N22" s="78"/>
      <c r="O22" s="78"/>
    </row>
    <row r="23" spans="1:15">
      <c r="A23" s="5"/>
      <c r="B23" s="5"/>
      <c r="C23" s="5"/>
      <c r="D23" s="5"/>
      <c r="E23" s="5"/>
      <c r="F23" s="5"/>
      <c r="G23" s="5"/>
      <c r="H23" s="5"/>
      <c r="I23" s="5"/>
      <c r="J23" s="5"/>
      <c r="K23" s="76"/>
      <c r="L23" s="78"/>
      <c r="M23" s="78"/>
      <c r="N23" s="78"/>
      <c r="O23" s="78"/>
    </row>
    <row r="24" spans="1:15">
      <c r="A24" s="5"/>
      <c r="B24" s="5"/>
      <c r="C24" s="5"/>
      <c r="D24" s="5"/>
      <c r="E24" s="5"/>
      <c r="F24" s="5"/>
      <c r="G24" s="5"/>
      <c r="H24" s="5"/>
      <c r="I24" s="5"/>
      <c r="J24" s="5"/>
      <c r="K24" s="76"/>
      <c r="L24" s="78"/>
      <c r="M24" s="78"/>
      <c r="N24" s="78"/>
      <c r="O24" s="78"/>
    </row>
    <row r="25" spans="1:15">
      <c r="A25" s="5"/>
      <c r="B25" s="5"/>
      <c r="C25" s="5"/>
      <c r="D25" s="5"/>
      <c r="E25" s="5"/>
      <c r="F25" s="5"/>
      <c r="G25" s="5"/>
      <c r="H25" s="5"/>
      <c r="I25" s="5"/>
      <c r="J25" s="5"/>
      <c r="K25" s="76"/>
      <c r="L25" s="78"/>
      <c r="M25" s="78"/>
      <c r="N25" s="78"/>
      <c r="O25" s="78"/>
    </row>
    <row r="26" spans="1:15">
      <c r="A26" s="5"/>
      <c r="B26" s="5"/>
      <c r="C26" s="5"/>
      <c r="D26" s="5"/>
      <c r="E26" s="5"/>
      <c r="F26" s="5"/>
      <c r="G26" s="5"/>
      <c r="H26" s="5"/>
      <c r="I26" s="5"/>
      <c r="J26" s="5"/>
      <c r="K26" s="76"/>
      <c r="L26" s="78"/>
      <c r="M26" s="78"/>
      <c r="N26" s="78"/>
      <c r="O26" s="78"/>
    </row>
    <row r="27" spans="1:15">
      <c r="A27" s="5"/>
      <c r="B27" s="5"/>
      <c r="C27" s="5"/>
      <c r="D27" s="5"/>
      <c r="E27" s="5"/>
      <c r="F27" s="5"/>
      <c r="G27" s="5"/>
      <c r="H27" s="5"/>
      <c r="I27" s="5"/>
      <c r="J27" s="5"/>
      <c r="K27" s="76"/>
      <c r="L27" s="78"/>
      <c r="M27" s="78"/>
      <c r="N27" s="78"/>
      <c r="O27" s="78"/>
    </row>
    <row r="28" spans="1:15">
      <c r="A28" s="5"/>
      <c r="B28" s="5"/>
      <c r="C28" s="5"/>
      <c r="D28" s="5"/>
      <c r="E28" s="5"/>
      <c r="F28" s="5"/>
      <c r="G28" s="5"/>
      <c r="H28" s="5"/>
      <c r="I28" s="5"/>
      <c r="J28" s="5"/>
      <c r="K28" s="76"/>
      <c r="L28" s="78"/>
      <c r="M28" s="78"/>
      <c r="N28" s="78"/>
      <c r="O28" s="78"/>
    </row>
    <row r="29" spans="1:15">
      <c r="A29" s="5"/>
      <c r="B29" s="5"/>
      <c r="C29" s="5"/>
      <c r="D29" s="5"/>
      <c r="E29" s="5"/>
      <c r="F29" s="5"/>
      <c r="G29" s="5"/>
      <c r="H29" s="5"/>
      <c r="I29" s="5"/>
      <c r="J29" s="5"/>
      <c r="K29" s="76"/>
      <c r="L29" s="78"/>
      <c r="M29" s="78"/>
      <c r="N29" s="78"/>
      <c r="O29" s="78"/>
    </row>
    <row r="30" spans="1:15">
      <c r="A30" s="5"/>
      <c r="B30" s="5"/>
      <c r="C30" s="5"/>
      <c r="D30" s="5"/>
      <c r="E30" s="5"/>
      <c r="F30" s="5"/>
      <c r="G30" s="5"/>
      <c r="H30" s="5"/>
      <c r="I30" s="5"/>
      <c r="J30" s="5"/>
      <c r="K30" s="76"/>
      <c r="L30" s="78"/>
      <c r="M30" s="78"/>
      <c r="N30" s="78"/>
      <c r="O30" s="78"/>
    </row>
    <row r="31" spans="1:15">
      <c r="A31" s="5"/>
      <c r="B31" s="5"/>
      <c r="C31" s="5"/>
      <c r="D31" s="5"/>
      <c r="E31" s="5"/>
      <c r="F31" s="5"/>
      <c r="G31" s="5"/>
      <c r="H31" s="5"/>
      <c r="I31" s="5"/>
      <c r="J31" s="5"/>
      <c r="K31" s="76"/>
      <c r="L31" s="78"/>
      <c r="M31" s="78"/>
      <c r="N31" s="78"/>
      <c r="O31" s="78"/>
    </row>
    <row r="32" spans="1:15">
      <c r="A32" s="5"/>
      <c r="B32" s="5"/>
      <c r="C32" s="5"/>
      <c r="D32" s="5"/>
      <c r="E32" s="5"/>
      <c r="F32" s="5"/>
      <c r="G32" s="5"/>
      <c r="H32" s="5"/>
      <c r="I32" s="5"/>
      <c r="J32" s="5"/>
      <c r="K32" s="76"/>
      <c r="L32" s="78"/>
      <c r="M32" s="78"/>
      <c r="N32" s="78"/>
      <c r="O32" s="78"/>
    </row>
    <row r="33" spans="1:15">
      <c r="A33" s="5"/>
      <c r="B33" s="5"/>
      <c r="C33" s="5"/>
      <c r="D33" s="5"/>
      <c r="E33" s="5"/>
      <c r="F33" s="5"/>
      <c r="G33" s="5"/>
      <c r="H33" s="5"/>
      <c r="I33" s="5"/>
      <c r="J33" s="5"/>
      <c r="K33" s="76"/>
      <c r="L33" s="78"/>
      <c r="M33" s="78"/>
      <c r="N33" s="78"/>
      <c r="O33" s="78"/>
    </row>
    <row r="34" spans="1:15">
      <c r="A34" s="5"/>
      <c r="B34" s="5"/>
      <c r="C34" s="5"/>
      <c r="D34" s="5"/>
      <c r="E34" s="5"/>
      <c r="F34" s="5"/>
      <c r="G34" s="5"/>
      <c r="H34" s="5"/>
      <c r="I34" s="5"/>
      <c r="J34" s="5"/>
      <c r="K34" s="76"/>
      <c r="L34" s="78"/>
      <c r="M34" s="78"/>
      <c r="N34" s="78"/>
      <c r="O34" s="78"/>
    </row>
    <row r="35" spans="1:15">
      <c r="A35" s="5"/>
      <c r="B35" s="5"/>
      <c r="C35" s="5"/>
      <c r="D35" s="5"/>
      <c r="E35" s="5"/>
      <c r="F35" s="5"/>
      <c r="G35" s="5"/>
      <c r="H35" s="5"/>
      <c r="I35" s="5"/>
      <c r="J35" s="5"/>
      <c r="K35" s="76"/>
      <c r="L35" s="78"/>
      <c r="M35" s="78"/>
      <c r="N35" s="78"/>
      <c r="O35" s="78"/>
    </row>
    <row r="36" spans="1:15">
      <c r="A36" s="5"/>
      <c r="B36" s="5"/>
      <c r="C36" s="5"/>
      <c r="D36" s="5"/>
      <c r="E36" s="5"/>
      <c r="F36" s="5"/>
      <c r="G36" s="5"/>
      <c r="H36" s="5"/>
      <c r="I36" s="5"/>
      <c r="J36" s="5"/>
      <c r="K36" s="76"/>
      <c r="L36" s="78"/>
      <c r="M36" s="78"/>
      <c r="N36" s="78"/>
      <c r="O36" s="78"/>
    </row>
    <row r="37" spans="1:15">
      <c r="A37" s="5"/>
      <c r="B37" s="5"/>
      <c r="C37" s="5"/>
      <c r="D37" s="5"/>
      <c r="E37" s="5"/>
      <c r="F37" s="5"/>
      <c r="G37" s="5"/>
      <c r="H37" s="5"/>
      <c r="I37" s="5"/>
      <c r="J37" s="5"/>
      <c r="K37" s="76"/>
      <c r="L37" s="78"/>
      <c r="M37" s="78"/>
      <c r="N37" s="78"/>
      <c r="O37" s="78"/>
    </row>
    <row r="38" spans="1:15">
      <c r="A38" s="5"/>
      <c r="B38" s="5"/>
      <c r="C38" s="5"/>
      <c r="D38" s="5"/>
      <c r="E38" s="5"/>
      <c r="F38" s="5"/>
      <c r="G38" s="5"/>
      <c r="H38" s="5"/>
      <c r="I38" s="5"/>
      <c r="J38" s="5"/>
      <c r="K38" s="76"/>
      <c r="L38" s="78"/>
      <c r="M38" s="78"/>
      <c r="N38" s="78"/>
      <c r="O38" s="78"/>
    </row>
    <row r="39" spans="1:15">
      <c r="A39" s="5"/>
      <c r="B39" s="5"/>
      <c r="C39" s="5"/>
      <c r="D39" s="5"/>
      <c r="E39" s="5"/>
      <c r="F39" s="5"/>
      <c r="G39" s="5"/>
      <c r="H39" s="5"/>
      <c r="I39" s="5"/>
      <c r="J39" s="5"/>
      <c r="K39" s="76"/>
      <c r="L39" s="78"/>
      <c r="M39" s="78"/>
      <c r="N39" s="78"/>
      <c r="O39" s="78"/>
    </row>
    <row r="40" spans="1:15">
      <c r="A40" s="5"/>
      <c r="B40" s="5"/>
      <c r="C40" s="5"/>
      <c r="D40" s="5"/>
      <c r="E40" s="5"/>
      <c r="F40" s="5"/>
      <c r="G40" s="5"/>
      <c r="H40" s="5"/>
      <c r="I40" s="5"/>
      <c r="J40" s="5"/>
      <c r="K40" s="76"/>
      <c r="L40" s="78"/>
      <c r="M40" s="78"/>
      <c r="N40" s="78"/>
      <c r="O40" s="78"/>
    </row>
    <row r="41" spans="1:15">
      <c r="A41" s="5"/>
      <c r="B41" s="5"/>
      <c r="C41" s="5"/>
      <c r="D41" s="5"/>
      <c r="E41" s="5"/>
      <c r="F41" s="5"/>
      <c r="G41" s="5"/>
      <c r="H41" s="5"/>
      <c r="I41" s="5"/>
      <c r="J41" s="5"/>
      <c r="K41" s="76"/>
      <c r="L41" s="78"/>
      <c r="M41" s="78"/>
      <c r="N41" s="78"/>
      <c r="O41" s="78"/>
    </row>
    <row r="42" spans="1:15">
      <c r="A42" s="5"/>
      <c r="B42" s="5"/>
      <c r="C42" s="5"/>
      <c r="D42" s="5"/>
      <c r="E42" s="5"/>
      <c r="F42" s="5"/>
      <c r="G42" s="5"/>
      <c r="H42" s="5"/>
      <c r="I42" s="5"/>
      <c r="J42" s="5"/>
    </row>
    <row r="43" spans="1:15">
      <c r="A43" s="5"/>
      <c r="B43" s="5"/>
      <c r="C43" s="5"/>
      <c r="D43" s="5"/>
      <c r="E43" s="5"/>
      <c r="F43" s="5"/>
      <c r="G43" s="5"/>
      <c r="H43" s="5"/>
      <c r="I43" s="5"/>
      <c r="J43" s="5"/>
    </row>
    <row r="44" spans="1:15">
      <c r="A44" s="5"/>
      <c r="B44" s="5"/>
      <c r="C44" s="5"/>
      <c r="D44" s="5"/>
      <c r="E44" s="5"/>
      <c r="F44" s="5"/>
      <c r="G44" s="5"/>
      <c r="H44" s="5"/>
      <c r="I44" s="5"/>
      <c r="J44" s="5"/>
    </row>
    <row r="45" spans="1:15">
      <c r="A45" s="5"/>
      <c r="B45" s="5"/>
      <c r="C45" s="5"/>
      <c r="D45" s="5"/>
      <c r="E45" s="5"/>
      <c r="F45" s="5"/>
      <c r="G45" s="5"/>
      <c r="H45" s="5"/>
      <c r="I45" s="5"/>
      <c r="J45" s="5"/>
    </row>
    <row r="46" spans="1:15">
      <c r="A46" s="5"/>
      <c r="J46" s="5"/>
    </row>
    <row r="47" spans="1:15">
      <c r="A47" s="5"/>
      <c r="J47" s="5"/>
    </row>
    <row r="48" spans="1:15">
      <c r="A48" s="5"/>
      <c r="J48" s="5"/>
    </row>
    <row r="49" spans="1:10">
      <c r="A49" s="5"/>
      <c r="J49" s="5"/>
    </row>
    <row r="50" spans="1:10">
      <c r="A50" s="5"/>
      <c r="J50" s="5"/>
    </row>
    <row r="51" spans="1:10">
      <c r="A51" s="5"/>
      <c r="J51" s="5"/>
    </row>
    <row r="52" spans="1:10">
      <c r="A52" s="5"/>
      <c r="J52" s="5"/>
    </row>
    <row r="53" spans="1:10">
      <c r="A53" s="5"/>
      <c r="J53" s="5"/>
    </row>
    <row r="54" spans="1:10">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4"/>
  <sheetViews>
    <sheetView zoomScale="40" zoomScaleNormal="40" workbookViewId="0">
      <selection activeCell="B3" sqref="B3:G3"/>
    </sheetView>
  </sheetViews>
  <sheetFormatPr defaultRowHeight="14.45"/>
  <cols>
    <col min="1" max="1" width="3.85546875" customWidth="1"/>
    <col min="2" max="2" width="43.42578125" customWidth="1"/>
    <col min="3" max="3" width="15.42578125" customWidth="1"/>
    <col min="4" max="4" width="14.5703125" customWidth="1"/>
    <col min="5" max="7" width="44.42578125" customWidth="1"/>
  </cols>
  <sheetData>
    <row r="1" spans="1:9" ht="24.75" customHeight="1">
      <c r="A1" s="133"/>
      <c r="B1" s="134" t="str">
        <f>'Training Plan-Template'!D2</f>
        <v>Product Design and Development Engineer</v>
      </c>
      <c r="C1" s="133"/>
      <c r="D1" s="133"/>
      <c r="E1" s="133"/>
      <c r="F1" s="133"/>
      <c r="G1" s="133"/>
      <c r="H1" s="133"/>
      <c r="I1" s="133"/>
    </row>
    <row r="2" spans="1:9" ht="30.75" customHeight="1">
      <c r="A2" s="133"/>
      <c r="B2" s="134" t="str">
        <f>'Training Plan-Template'!I6</f>
        <v>BEng (Hons) Mechanical Engineering Apprenticeship - New</v>
      </c>
      <c r="C2" s="133"/>
      <c r="D2" s="133"/>
      <c r="E2" s="133"/>
      <c r="F2" s="133"/>
      <c r="G2" s="133"/>
      <c r="H2" s="133"/>
      <c r="I2" s="133"/>
    </row>
    <row r="3" spans="1:9" ht="126.75" customHeight="1">
      <c r="A3" s="133"/>
      <c r="B3" s="162" t="str">
        <f>'Training Plan-Template'!T6</f>
        <v>The course will deliver against the Product Design and Development Engineer standard. The apprenticeship includes a combination of work-based learning modules and specialist education, which leads to a BEng (Honours) Mechanical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v>
      </c>
      <c r="C3" s="162"/>
      <c r="D3" s="162"/>
      <c r="E3" s="162"/>
      <c r="F3" s="162"/>
      <c r="G3" s="162"/>
      <c r="H3" s="133"/>
      <c r="I3" s="133"/>
    </row>
    <row r="4" spans="1:9" s="81" customFormat="1" ht="69" customHeight="1">
      <c r="A4" s="80"/>
      <c r="B4" s="161" t="s">
        <v>123</v>
      </c>
      <c r="C4" s="161"/>
      <c r="D4" s="161"/>
      <c r="E4" s="161"/>
      <c r="F4" s="161"/>
      <c r="G4" s="161"/>
      <c r="H4" s="80"/>
      <c r="I4" s="80"/>
    </row>
    <row r="5" spans="1:9" ht="106.5" customHeight="1">
      <c r="A5" s="5"/>
      <c r="B5" s="5"/>
      <c r="C5" s="130" t="s">
        <v>124</v>
      </c>
      <c r="D5" s="131" t="s">
        <v>125</v>
      </c>
      <c r="E5" s="131" t="s">
        <v>126</v>
      </c>
      <c r="F5" s="131" t="s">
        <v>127</v>
      </c>
      <c r="G5" s="132" t="s">
        <v>128</v>
      </c>
      <c r="H5" s="5"/>
      <c r="I5" s="5"/>
    </row>
    <row r="6" spans="1:9" ht="82.5" customHeight="1">
      <c r="A6" s="5"/>
      <c r="B6" s="119" t="str">
        <f>'Training Plan-Template'!C16</f>
        <v>Engineering Mathematics and Statistics for Apprentices</v>
      </c>
      <c r="C6" s="82">
        <f>'Training Plan-Template'!E16</f>
        <v>1</v>
      </c>
      <c r="D6" s="82">
        <f>'Training Plan-Template'!F16</f>
        <v>9</v>
      </c>
      <c r="E6" s="86" t="str">
        <f>'Training Plan-Template'!U16</f>
        <v>Allow time for maths diagnostic test near start of module. 
Support the accurate completion of the Skill Scan.</v>
      </c>
      <c r="F6" s="86" t="str">
        <f>'Training Plan-Template'!V16</f>
        <v>This module is a key foundational aspect of an engineering degree. Ensure the learner has enough time to do all the tutorials. If this is an area of weakness, allow extra time where possible. 
Support the completion of the Starting Point Exercise in the first three weeks</v>
      </c>
      <c r="G6" s="87" t="str">
        <f>'Training Plan-Template'!W16</f>
        <v>Provide a challenge and work-time for learner to create a tool using Excel or Matlab incorporating some mathematics and/or statistics that could be used in the business.</v>
      </c>
      <c r="H6" s="5"/>
      <c r="I6" s="5"/>
    </row>
    <row r="7" spans="1:9" ht="96.75" customHeight="1">
      <c r="A7" s="5"/>
      <c r="B7" s="119" t="str">
        <f>'Training Plan-Template'!C17</f>
        <v>Engineering Principles for Apprentices</v>
      </c>
      <c r="C7" s="83">
        <f>'Training Plan-Template'!E17</f>
        <v>1</v>
      </c>
      <c r="D7" s="83">
        <f>'Training Plan-Template'!F17</f>
        <v>9</v>
      </c>
      <c r="E7" s="89" t="str">
        <f>'Training Plan-Template'!U17</f>
        <v xml:space="preserve">With reference to the Module Learning Outcomes and KSBs, discuss which areas are most relevant to the business and the potential benefits of developing knowledge in an area not directly related. </v>
      </c>
      <c r="F7" s="89" t="str">
        <f>'Training Plan-Template'!V17</f>
        <v>Identify and investigate a process, department, product or technology in the business that uses each of the three main areas of engineering principles being covered.</v>
      </c>
      <c r="G7" s="90" t="str">
        <f>'Training Plan-Template'!W17</f>
        <v>Encourage learner to give a 5-10min presentation on the most relevant of the three topics (solid mechanics, electrical engineering or thermo / fluids) relating it to the workplace where possible.</v>
      </c>
      <c r="H7" s="5"/>
      <c r="I7" s="5"/>
    </row>
    <row r="8" spans="1:9" ht="97.5" customHeight="1">
      <c r="A8" s="5"/>
      <c r="B8" s="119" t="str">
        <f>'Training Plan-Template'!C18</f>
        <v>Materials and Manufacturing Engineering for Apprentices</v>
      </c>
      <c r="C8" s="83">
        <f>'Training Plan-Template'!E18</f>
        <v>1</v>
      </c>
      <c r="D8" s="83">
        <f>'Training Plan-Template'!F18</f>
        <v>9</v>
      </c>
      <c r="E8" s="89" t="str">
        <f>'Training Plan-Template'!U18</f>
        <v>If learner has no manufacturing experience, arrange some work-shadowing or secondment time in any manufacturing or materials processing part of the business if possible. Alternatively arrange a visit to another manufacturing in the supply chain.</v>
      </c>
      <c r="F8" s="89" t="str">
        <f>'Training Plan-Template'!V18</f>
        <v xml:space="preserve">Provide material data and/or manufacturing process information on materials and/or processes covered in the module which have direct relevance to the business. </v>
      </c>
      <c r="G8" s="90" t="str">
        <f>'Training Plan-Template'!W18</f>
        <v>Consider giving learner a project related to either material selection or manufacturing process improvement.</v>
      </c>
      <c r="H8" s="5"/>
      <c r="I8" s="5"/>
    </row>
    <row r="9" spans="1:9" ht="82.5" customHeight="1">
      <c r="A9" s="5"/>
      <c r="B9" s="119" t="str">
        <f>'Training Plan-Template'!C19</f>
        <v>Design and CAD for Apprentices</v>
      </c>
      <c r="C9" s="83">
        <f>'Training Plan-Template'!E19</f>
        <v>1</v>
      </c>
      <c r="D9" s="83">
        <f>'Training Plan-Template'!F19</f>
        <v>9</v>
      </c>
      <c r="E9" s="89" t="str">
        <f>'Training Plan-Template'!U19</f>
        <v>Ensure learner has access to sufficient hardware to run SolidWorks CAD software. Load student version of SolidWorks.</v>
      </c>
      <c r="F9" s="89" t="str">
        <f>'Training Plan-Template'!V19</f>
        <v xml:space="preserve"> Allow student work-shadowing in Engineering Design aspect of the business. </v>
      </c>
      <c r="G9" s="90" t="str">
        <f>'Training Plan-Template'!W19</f>
        <v xml:space="preserve">Consider asking learner to investigate and compare various CAD packages including SolidWorks, other tools used in the business, by suppliers, by customers. </v>
      </c>
      <c r="H9" s="5"/>
      <c r="I9" s="5"/>
    </row>
    <row r="10" spans="1:9" ht="125.25" customHeight="1">
      <c r="A10" s="5"/>
      <c r="B10" s="119" t="str">
        <f>'Training Plan-Template'!C20</f>
        <v>Ethical Engineering Practice</v>
      </c>
      <c r="C10" s="83">
        <f>'Training Plan-Template'!E20</f>
        <v>9</v>
      </c>
      <c r="D10" s="83">
        <f>'Training Plan-Template'!F20</f>
        <v>11</v>
      </c>
      <c r="E10" s="89" t="str">
        <f>'Training Plan-Template'!U20</f>
        <v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v>
      </c>
      <c r="F10" s="89" t="str">
        <f>'Training Plan-Template'!V20</f>
        <v>The remainder of the assignment is carried out at work - make sure they have the time to do it. 
Support access to key stakeholders and business activities</v>
      </c>
      <c r="G10" s="90" t="str">
        <f>'Training Plan-Template'!W20</f>
        <v>Discuss any ethical issues with the learner that they think could be improved at the company.</v>
      </c>
      <c r="H10" s="5"/>
      <c r="I10" s="5"/>
    </row>
    <row r="11" spans="1:9" ht="111.75" customHeight="1">
      <c r="A11" s="5"/>
      <c r="B11" s="119" t="str">
        <f>'Training Plan-Template'!C21</f>
        <v>Investigative Project for Apprentices</v>
      </c>
      <c r="C11" s="83">
        <f>'Training Plan-Template'!E21</f>
        <v>9</v>
      </c>
      <c r="D11" s="83">
        <f>'Training Plan-Template'!F21</f>
        <v>11</v>
      </c>
      <c r="E11" s="89" t="str">
        <f>'Training Plan-Template'!U21</f>
        <v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v>
      </c>
      <c r="F11" s="89" t="str">
        <f>'Training Plan-Template'!V21</f>
        <v xml:space="preserve">The remainder of the assignment is carried out at work - make sure they have the time to do it. </v>
      </c>
      <c r="G11" s="90" t="str">
        <f>'Training Plan-Template'!W21</f>
        <v xml:space="preserve">Arrange for learner to give a presentation on their project. </v>
      </c>
      <c r="H11" s="5"/>
      <c r="I11" s="5"/>
    </row>
    <row r="12" spans="1:9" ht="15">
      <c r="A12" s="5"/>
      <c r="B12" s="91"/>
      <c r="C12" s="84"/>
      <c r="D12" s="84"/>
      <c r="E12" s="92"/>
      <c r="F12" s="92"/>
      <c r="G12" s="93"/>
      <c r="H12" s="5"/>
      <c r="I12" s="5"/>
    </row>
    <row r="13" spans="1:9" ht="53.45" customHeight="1">
      <c r="A13" s="5"/>
      <c r="B13" s="119" t="str">
        <f>'Training Plan-Template'!C23</f>
        <v xml:space="preserve">Control and Automation </v>
      </c>
      <c r="C13" s="83">
        <f>'Training Plan-Template'!E23</f>
        <v>13</v>
      </c>
      <c r="D13" s="83">
        <f>'Training Plan-Template'!F23</f>
        <v>21</v>
      </c>
      <c r="E13" s="89" t="str">
        <f>'Training Plan-Template'!U23</f>
        <v>Further detail for Level 5 will be released in due course</v>
      </c>
      <c r="F13" s="89" t="str">
        <f>'Training Plan-Template'!V23</f>
        <v>Further detail for Level 5
will be released in due course</v>
      </c>
      <c r="G13" s="90" t="str">
        <f>'Training Plan-Template'!W23</f>
        <v>Further detail for Level 5 
will be released in due course</v>
      </c>
      <c r="H13" s="5"/>
      <c r="I13" s="5"/>
    </row>
    <row r="14" spans="1:9" ht="53.45" customHeight="1">
      <c r="A14" s="5"/>
      <c r="B14" s="119" t="str">
        <f>'Training Plan-Template'!C24</f>
        <v>Statics and Dynamics</v>
      </c>
      <c r="C14" s="83">
        <f>'Training Plan-Template'!E24</f>
        <v>13</v>
      </c>
      <c r="D14" s="83">
        <f>'Training Plan-Template'!F24</f>
        <v>21</v>
      </c>
      <c r="E14" s="89">
        <f>'Training Plan-Template'!U24</f>
        <v>0</v>
      </c>
      <c r="F14" s="89">
        <f>'Training Plan-Template'!V24</f>
        <v>0</v>
      </c>
      <c r="G14" s="90">
        <f>'Training Plan-Template'!W24</f>
        <v>0</v>
      </c>
      <c r="H14" s="5"/>
      <c r="I14" s="5"/>
    </row>
    <row r="15" spans="1:9" ht="53.45" customHeight="1">
      <c r="A15" s="5"/>
      <c r="B15" s="119" t="str">
        <f>'Training Plan-Template'!C25</f>
        <v>Thermofluids for Apprentices</v>
      </c>
      <c r="C15" s="83">
        <f>'Training Plan-Template'!E25</f>
        <v>13</v>
      </c>
      <c r="D15" s="83">
        <f>'Training Plan-Template'!F25</f>
        <v>21</v>
      </c>
      <c r="E15" s="89">
        <f>'Training Plan-Template'!U25</f>
        <v>0</v>
      </c>
      <c r="F15" s="89">
        <f>'Training Plan-Template'!V25</f>
        <v>0</v>
      </c>
      <c r="G15" s="90">
        <f>'Training Plan-Template'!W25</f>
        <v>0</v>
      </c>
      <c r="H15" s="5"/>
      <c r="I15" s="5"/>
    </row>
    <row r="16" spans="1:9" ht="53.45" customHeight="1">
      <c r="A16" s="5"/>
      <c r="B16" s="119" t="str">
        <f>'Training Plan-Template'!C26</f>
        <v>Developing an Engineering Portfolio</v>
      </c>
      <c r="C16" s="83">
        <f>'Training Plan-Template'!E26</f>
        <v>13</v>
      </c>
      <c r="D16" s="83">
        <f>'Training Plan-Template'!F26</f>
        <v>21</v>
      </c>
      <c r="E16" s="89">
        <f>'Training Plan-Template'!U26</f>
        <v>0</v>
      </c>
      <c r="F16" s="89">
        <f>'Training Plan-Template'!V26</f>
        <v>0</v>
      </c>
      <c r="G16" s="90">
        <f>'Training Plan-Template'!W26</f>
        <v>0</v>
      </c>
      <c r="H16" s="5"/>
      <c r="I16" s="5"/>
    </row>
    <row r="17" spans="1:9" ht="53.45" customHeight="1">
      <c r="A17" s="5"/>
      <c r="B17" s="119" t="str">
        <f>'Training Plan-Template'!C27</f>
        <v>Engineering Business Management for Apprentices</v>
      </c>
      <c r="C17" s="83">
        <f>'Training Plan-Template'!E27</f>
        <v>21</v>
      </c>
      <c r="D17" s="83">
        <f>'Training Plan-Template'!F27</f>
        <v>23</v>
      </c>
      <c r="E17" s="89">
        <f>'Training Plan-Template'!U27</f>
        <v>0</v>
      </c>
      <c r="F17" s="89">
        <f>'Training Plan-Template'!V27</f>
        <v>0</v>
      </c>
      <c r="G17" s="90">
        <f>'Training Plan-Template'!W27</f>
        <v>0</v>
      </c>
      <c r="H17" s="5"/>
      <c r="I17" s="5"/>
    </row>
    <row r="18" spans="1:9" ht="53.45" customHeight="1">
      <c r="A18" s="5"/>
      <c r="B18" s="119" t="str">
        <f>'Training Plan-Template'!C28</f>
        <v>Applied Project for Apprentices</v>
      </c>
      <c r="C18" s="83">
        <f>'Training Plan-Template'!E28</f>
        <v>21</v>
      </c>
      <c r="D18" s="83">
        <f>'Training Plan-Template'!F28</f>
        <v>23</v>
      </c>
      <c r="E18" s="89">
        <f>'Training Plan-Template'!U28</f>
        <v>0</v>
      </c>
      <c r="F18" s="89">
        <f>'Training Plan-Template'!V28</f>
        <v>0</v>
      </c>
      <c r="G18" s="90">
        <f>'Training Plan-Template'!W28</f>
        <v>0</v>
      </c>
      <c r="H18" s="5"/>
      <c r="I18" s="5"/>
    </row>
    <row r="19" spans="1:9" ht="15">
      <c r="A19" s="5"/>
      <c r="B19" s="91"/>
      <c r="C19" s="84"/>
      <c r="D19" s="84"/>
      <c r="E19" s="92"/>
      <c r="F19" s="92"/>
      <c r="G19" s="93"/>
      <c r="H19" s="5"/>
      <c r="I19" s="5"/>
    </row>
    <row r="20" spans="1:9" ht="53.45" customHeight="1">
      <c r="A20" s="5"/>
      <c r="B20" s="119" t="str">
        <f>'Training Plan-Template'!C30</f>
        <v>Advances in Engineering</v>
      </c>
      <c r="C20" s="83">
        <f>'Training Plan-Template'!E30</f>
        <v>0</v>
      </c>
      <c r="D20" s="83">
        <f>'Training Plan-Template'!F30</f>
        <v>0</v>
      </c>
      <c r="E20" s="89" t="str">
        <f>'Training Plan-Template'!U30</f>
        <v>Further detail for Level 6
will be released in due course</v>
      </c>
      <c r="F20" s="89" t="str">
        <f>'Training Plan-Template'!V30</f>
        <v>Further detail for Level 6
will be released in due course</v>
      </c>
      <c r="G20" s="90" t="str">
        <f>'Training Plan-Template'!W30</f>
        <v>Further detail for Level 6
will be released in due course</v>
      </c>
      <c r="H20" s="5"/>
      <c r="I20" s="5"/>
    </row>
    <row r="21" spans="1:9" ht="53.45" customHeight="1">
      <c r="A21" s="5"/>
      <c r="B21" s="119" t="str">
        <f>'Training Plan-Template'!C31</f>
        <v>Computational Analysis</v>
      </c>
      <c r="C21" s="83">
        <f>'Training Plan-Template'!E31</f>
        <v>0</v>
      </c>
      <c r="D21" s="83">
        <f>'Training Plan-Template'!F31</f>
        <v>0</v>
      </c>
      <c r="E21" s="89">
        <f>'Training Plan-Template'!U31</f>
        <v>0</v>
      </c>
      <c r="F21" s="89">
        <f>'Training Plan-Template'!V31</f>
        <v>0</v>
      </c>
      <c r="G21" s="90">
        <f>'Training Plan-Template'!W31</f>
        <v>0</v>
      </c>
      <c r="H21" s="5"/>
      <c r="I21" s="5"/>
    </row>
    <row r="22" spans="1:9" ht="53.45" customHeight="1">
      <c r="A22" s="5"/>
      <c r="B22" s="119" t="str">
        <f>'Training Plan-Template'!C32</f>
        <v>Design Evaluation for Apprentices</v>
      </c>
      <c r="C22" s="83">
        <f>'Training Plan-Template'!E32</f>
        <v>0</v>
      </c>
      <c r="D22" s="83">
        <f>'Training Plan-Template'!F32</f>
        <v>0</v>
      </c>
      <c r="E22" s="89">
        <f>'Training Plan-Template'!U32</f>
        <v>0</v>
      </c>
      <c r="F22" s="89">
        <f>'Training Plan-Template'!V32</f>
        <v>0</v>
      </c>
      <c r="G22" s="90">
        <f>'Training Plan-Template'!W32</f>
        <v>0</v>
      </c>
      <c r="H22" s="5"/>
      <c r="I22" s="5"/>
    </row>
    <row r="23" spans="1:9" ht="53.45" customHeight="1">
      <c r="A23" s="5"/>
      <c r="B23" s="119" t="str">
        <f>'Training Plan-Template'!C33</f>
        <v>Engineering Ops and Lean for Apprentices</v>
      </c>
      <c r="C23" s="83">
        <f>'Training Plan-Template'!E33</f>
        <v>0</v>
      </c>
      <c r="D23" s="83">
        <f>'Training Plan-Template'!F33</f>
        <v>0</v>
      </c>
      <c r="E23" s="89">
        <f>'Training Plan-Template'!U33</f>
        <v>0</v>
      </c>
      <c r="F23" s="89">
        <f>'Training Plan-Template'!V33</f>
        <v>0</v>
      </c>
      <c r="G23" s="90">
        <f>'Training Plan-Template'!W33</f>
        <v>0</v>
      </c>
      <c r="H23" s="5"/>
      <c r="I23" s="5"/>
    </row>
    <row r="24" spans="1:9" ht="53.45" customHeight="1">
      <c r="A24" s="5"/>
      <c r="B24" s="119" t="str">
        <f>'Training Plan-Template'!C34</f>
        <v>Engineering Project and Portfolio
(Gateway Module)</v>
      </c>
      <c r="C24" s="83">
        <f>'Training Plan-Template'!E34</f>
        <v>0</v>
      </c>
      <c r="D24" s="83">
        <f>'Training Plan-Template'!F34</f>
        <v>0</v>
      </c>
      <c r="E24" s="89">
        <f>'Training Plan-Template'!U34</f>
        <v>0</v>
      </c>
      <c r="F24" s="89">
        <f>'Training Plan-Template'!V34</f>
        <v>0</v>
      </c>
      <c r="G24" s="90">
        <f>'Training Plan-Template'!W34</f>
        <v>0</v>
      </c>
      <c r="H24" s="5"/>
      <c r="I24" s="5"/>
    </row>
    <row r="25" spans="1:9" ht="15">
      <c r="A25" s="5"/>
      <c r="B25" s="91"/>
      <c r="C25" s="84"/>
      <c r="D25" s="84"/>
      <c r="E25" s="92"/>
      <c r="F25" s="92"/>
      <c r="G25" s="93"/>
      <c r="H25" s="5"/>
      <c r="I25" s="5"/>
    </row>
    <row r="26" spans="1:9" ht="35.450000000000003" customHeight="1">
      <c r="A26" s="5"/>
      <c r="B26" s="88" t="str">
        <f>'Training Plan-Template'!C37</f>
        <v>Gateway Period</v>
      </c>
      <c r="C26" s="83">
        <f>'Training Plan-Template'!E37</f>
        <v>0</v>
      </c>
      <c r="D26" s="83">
        <f>'Training Plan-Template'!F37</f>
        <v>0</v>
      </c>
      <c r="E26" s="89">
        <f>'Training Plan-Template'!U37</f>
        <v>0</v>
      </c>
      <c r="F26" s="89">
        <f>'Training Plan-Template'!V37</f>
        <v>0</v>
      </c>
      <c r="G26" s="90">
        <f>'Training Plan-Template'!W37</f>
        <v>0</v>
      </c>
      <c r="H26" s="5"/>
      <c r="I26" s="5"/>
    </row>
    <row r="27" spans="1:9" ht="64.5" customHeight="1" thickBot="1">
      <c r="A27" s="5"/>
      <c r="B27" s="94" t="str">
        <f>'Training Plan-Template'!C38</f>
        <v>Independent End Point Assessment</v>
      </c>
      <c r="C27" s="85">
        <f>'Training Plan-Template'!E38</f>
        <v>0</v>
      </c>
      <c r="D27" s="85">
        <f>'Training Plan-Template'!F38</f>
        <v>0</v>
      </c>
      <c r="E27" s="95" t="str">
        <f>'Training Plan-Template'!U38</f>
        <v>https://www.instituteforapprenticeships.org/media/1726/l6-pdd-epa-final-pdf-version-28th-mar-18.pdf</v>
      </c>
      <c r="F27" s="95">
        <f>'Training Plan-Template'!V38</f>
        <v>0</v>
      </c>
      <c r="G27" s="96">
        <f>'Training Plan-Template'!W38</f>
        <v>0</v>
      </c>
      <c r="H27" s="5"/>
      <c r="I27" s="5"/>
    </row>
    <row r="28" spans="1:9" ht="38.450000000000003" customHeight="1">
      <c r="A28" s="5"/>
      <c r="B28" s="5"/>
      <c r="C28" s="5"/>
      <c r="D28" s="5"/>
      <c r="E28" s="5"/>
      <c r="F28" s="5"/>
      <c r="G28" s="5"/>
      <c r="H28" s="5"/>
      <c r="I28" s="5"/>
    </row>
    <row r="29" spans="1:9">
      <c r="A29" s="5"/>
      <c r="B29" s="5"/>
      <c r="C29" s="5"/>
      <c r="D29" s="5"/>
      <c r="E29" s="5"/>
      <c r="F29" s="5"/>
      <c r="G29" s="5"/>
      <c r="H29" s="5"/>
      <c r="I29" s="5"/>
    </row>
    <row r="30" spans="1:9">
      <c r="A30" s="5"/>
      <c r="B30" s="5"/>
      <c r="C30" s="5"/>
      <c r="D30" s="5"/>
      <c r="E30" s="5"/>
      <c r="F30" s="5"/>
      <c r="G30" s="5"/>
      <c r="H30" s="5"/>
      <c r="I30" s="5"/>
    </row>
    <row r="31" spans="1:9">
      <c r="A31" s="5"/>
      <c r="B31" s="5"/>
      <c r="C31" s="5"/>
      <c r="D31" s="5"/>
      <c r="E31" s="5"/>
      <c r="F31" s="5"/>
      <c r="G31" s="5"/>
      <c r="H31" s="5"/>
      <c r="I31" s="5"/>
    </row>
    <row r="32" spans="1:9">
      <c r="A32" s="5"/>
      <c r="H32" s="5"/>
      <c r="I32" s="5"/>
    </row>
    <row r="33" ht="15"/>
    <row r="34" ht="15"/>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338e70c-3ca3-40b1-ba30-6ea23096f1ba">
      <UserInfo>
        <DisplayName>Carter, Emma</DisplayName>
        <AccountId>783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file>

<file path=customXml/itemProps2.xml><?xml version="1.0" encoding="utf-8"?>
<ds:datastoreItem xmlns:ds="http://schemas.openxmlformats.org/officeDocument/2006/customXml" ds:itemID="{5A522C2A-260D-44E7-BDFC-3F4B81A03A56}"/>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2022-09-13T07:56:23Z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