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hidePivotFieldList="1"/>
  <mc:AlternateContent xmlns:mc="http://schemas.openxmlformats.org/markup-compatibility/2006">
    <mc:Choice Requires="x15">
      <x15ac:absPath xmlns:x15ac="http://schemas.microsoft.com/office/spreadsheetml/2010/11/ac" url="H:\Apprenticeships\Ay2223\TrainingPlan\"/>
    </mc:Choice>
  </mc:AlternateContent>
  <xr:revisionPtr revIDLastSave="216" documentId="13_ncr:1_{FB560F61-70DC-42EE-91C5-0BEE3DB03EEC}" xr6:coauthVersionLast="47" xr6:coauthVersionMax="47" xr10:uidLastSave="{157E83F8-4190-4AC2-B340-8F4D07A9A05E}"/>
  <bookViews>
    <workbookView xWindow="28680" yWindow="-120" windowWidth="21840" windowHeight="137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chart'!$A$1:$J$41</definedName>
    <definedName name="_xlnm.Print_Area" localSheetId="2">'Employer Plan on a Page'!$A$1:$H$28</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2" l="1"/>
  <c r="B3" i="14"/>
  <c r="B2" i="14"/>
  <c r="B1" i="14"/>
  <c r="B8" i="14"/>
  <c r="C8" i="14"/>
  <c r="D8" i="14"/>
  <c r="E8" i="14"/>
  <c r="F8" i="14"/>
  <c r="G8" i="14"/>
  <c r="B9" i="14"/>
  <c r="C9" i="14"/>
  <c r="D9" i="14"/>
  <c r="E9" i="14"/>
  <c r="F9" i="14"/>
  <c r="G9" i="14"/>
  <c r="B10" i="14"/>
  <c r="C10" i="14"/>
  <c r="D10" i="14"/>
  <c r="E10" i="14"/>
  <c r="F10" i="14"/>
  <c r="G10" i="14"/>
  <c r="B11" i="14"/>
  <c r="C11" i="14"/>
  <c r="D11" i="14"/>
  <c r="E11" i="14"/>
  <c r="F11" i="14"/>
  <c r="G11" i="14"/>
  <c r="F2" i="10"/>
  <c r="F1" i="10"/>
  <c r="I21" i="12"/>
  <c r="G7" i="14"/>
  <c r="G13" i="14"/>
  <c r="G14" i="14"/>
  <c r="G15" i="14"/>
  <c r="G16" i="14"/>
  <c r="G17" i="14"/>
  <c r="G18" i="14"/>
  <c r="G20" i="14"/>
  <c r="G21" i="14"/>
  <c r="G22" i="14"/>
  <c r="G23" i="14"/>
  <c r="G24" i="14"/>
  <c r="G26" i="14"/>
  <c r="G27" i="14"/>
  <c r="G6" i="14"/>
  <c r="F7" i="14"/>
  <c r="F13" i="14"/>
  <c r="F14" i="14"/>
  <c r="F15" i="14"/>
  <c r="F16" i="14"/>
  <c r="F17" i="14"/>
  <c r="F18" i="14"/>
  <c r="F20" i="14"/>
  <c r="F21" i="14"/>
  <c r="F22" i="14"/>
  <c r="F23" i="14"/>
  <c r="F24" i="14"/>
  <c r="F26" i="14"/>
  <c r="F27" i="14"/>
  <c r="F6" i="14"/>
  <c r="C7" i="14"/>
  <c r="D7" i="14"/>
  <c r="C13" i="14"/>
  <c r="D13" i="14"/>
  <c r="C14" i="14"/>
  <c r="D14" i="14"/>
  <c r="C15" i="14"/>
  <c r="D15" i="14"/>
  <c r="C16" i="14"/>
  <c r="D16" i="14"/>
  <c r="C17" i="14"/>
  <c r="D17" i="14"/>
  <c r="C18" i="14"/>
  <c r="D18" i="14"/>
  <c r="C20" i="14"/>
  <c r="D20" i="14"/>
  <c r="C21" i="14"/>
  <c r="D21" i="14"/>
  <c r="C22" i="14"/>
  <c r="D22" i="14"/>
  <c r="C23" i="14"/>
  <c r="D23" i="14"/>
  <c r="C24" i="14"/>
  <c r="D24" i="14"/>
  <c r="C26" i="14"/>
  <c r="D26" i="14"/>
  <c r="C27" i="14"/>
  <c r="D27" i="14"/>
  <c r="D6" i="14"/>
  <c r="C6" i="14"/>
  <c r="E7" i="14"/>
  <c r="E13" i="14"/>
  <c r="E14" i="14"/>
  <c r="E15" i="14"/>
  <c r="E16" i="14"/>
  <c r="E17" i="14"/>
  <c r="E18" i="14"/>
  <c r="E20" i="14"/>
  <c r="E21" i="14"/>
  <c r="E22" i="14"/>
  <c r="E23" i="14"/>
  <c r="E24" i="14"/>
  <c r="E26" i="14"/>
  <c r="E27" i="14"/>
  <c r="E6" i="14"/>
  <c r="B7" i="14"/>
  <c r="B13" i="14"/>
  <c r="B14" i="14"/>
  <c r="B15" i="14"/>
  <c r="B16" i="14"/>
  <c r="B17" i="14"/>
  <c r="B18" i="14"/>
  <c r="B20" i="14"/>
  <c r="B21" i="14"/>
  <c r="B22" i="14"/>
  <c r="B23" i="14"/>
  <c r="B24" i="14"/>
  <c r="B26" i="14"/>
  <c r="B27" i="14"/>
  <c r="B6" i="14"/>
  <c r="L11" i="10"/>
  <c r="L10" i="10"/>
  <c r="L9" i="10"/>
  <c r="L8" i="10"/>
  <c r="L3" i="10"/>
  <c r="L4" i="10"/>
  <c r="L5" i="10"/>
  <c r="L6" i="10"/>
  <c r="L7" i="10"/>
  <c r="L2" i="10"/>
  <c r="H35" i="12"/>
  <c r="F5" i="10" s="1"/>
  <c r="K35" i="12"/>
  <c r="F9" i="10" s="1"/>
  <c r="M3" i="10" s="1"/>
  <c r="L35" i="12"/>
  <c r="F10" i="10" s="1"/>
  <c r="M4" i="10" s="1"/>
  <c r="M35" i="12"/>
  <c r="F11" i="10" s="1"/>
  <c r="M5" i="10" s="1"/>
  <c r="N35" i="12"/>
  <c r="F12" i="10" s="1"/>
  <c r="M6" i="10" s="1"/>
  <c r="O35" i="12"/>
  <c r="F13" i="10" s="1"/>
  <c r="P35" i="12"/>
  <c r="I8" i="10" s="1"/>
  <c r="Q35" i="12"/>
  <c r="I9" i="10" s="1"/>
  <c r="M9" i="10" s="1"/>
  <c r="J35" i="12"/>
  <c r="F8" i="10" s="1"/>
  <c r="M2" i="10" s="1"/>
  <c r="I16" i="12"/>
  <c r="R16" i="12" l="1"/>
  <c r="S16" i="12"/>
  <c r="M8" i="10"/>
  <c r="M7" i="10"/>
  <c r="I34" i="12"/>
  <c r="S34" i="12" s="1"/>
  <c r="I33" i="12"/>
  <c r="R33" i="12" s="1"/>
  <c r="I32" i="12"/>
  <c r="R32" i="12" s="1"/>
  <c r="I31" i="12"/>
  <c r="R31" i="12" s="1"/>
  <c r="I30" i="12"/>
  <c r="S30" i="12" s="1"/>
  <c r="I27" i="12"/>
  <c r="S27" i="12" s="1"/>
  <c r="I26" i="12"/>
  <c r="R26" i="12" s="1"/>
  <c r="I20" i="12"/>
  <c r="S20" i="12" s="1"/>
  <c r="I19" i="12"/>
  <c r="S19" i="12" s="1"/>
  <c r="I28" i="12"/>
  <c r="I25" i="12"/>
  <c r="I24" i="12"/>
  <c r="I23" i="12"/>
  <c r="I18" i="12"/>
  <c r="I17" i="12"/>
  <c r="R17" i="12" l="1"/>
  <c r="S17" i="12"/>
  <c r="I35" i="12"/>
  <c r="R19" i="12"/>
  <c r="R34" i="12"/>
  <c r="S31" i="12"/>
  <c r="S33" i="12"/>
  <c r="S32" i="12"/>
  <c r="S26" i="12"/>
  <c r="R27" i="12"/>
  <c r="R20" i="12"/>
  <c r="R30" i="12"/>
  <c r="S18" i="12"/>
  <c r="R18" i="12"/>
  <c r="S23" i="12"/>
  <c r="R23" i="12"/>
  <c r="S24" i="12"/>
  <c r="R24" i="12"/>
  <c r="S25" i="12"/>
  <c r="R25" i="12"/>
  <c r="S28" i="12"/>
  <c r="R28" i="12"/>
  <c r="F4" i="10" l="1"/>
  <c r="F6" i="10" s="1"/>
  <c r="I11" i="12"/>
  <c r="S35" i="12"/>
  <c r="I11" i="10" s="1"/>
  <c r="M11" i="10" s="1"/>
  <c r="R35" i="12"/>
  <c r="I10" i="10" s="1"/>
  <c r="M10" i="10" s="1"/>
</calcChain>
</file>

<file path=xl/sharedStrings.xml><?xml version="1.0" encoding="utf-8"?>
<sst xmlns="http://schemas.openxmlformats.org/spreadsheetml/2006/main" count="154" uniqueCount="125">
  <si>
    <t>Apprenticeship Training Plan for:</t>
  </si>
  <si>
    <t>Electrical/Electronic Technical Support Engineer</t>
  </si>
  <si>
    <t>https://www.instituteforapprenticeships.org/apprenticeship-standards/electrical-or-electronic-technical-support-engineer-degree-v1-1</t>
  </si>
  <si>
    <t>https://www.instituteforapprenticeships.org/media/1740/st0024_electrical_electronic-technical-support-engineer_l6_ap-for-publication_110418.pdf</t>
  </si>
  <si>
    <t>Level of Delivery and EPA</t>
  </si>
  <si>
    <t>Colour coding key for Mapping Modules to the KSBs</t>
  </si>
  <si>
    <t>Mandatory Components:</t>
  </si>
  <si>
    <t>BEng (Honours) Electrical and Electronic Engineering Technology (Degree apprenticeship)</t>
  </si>
  <si>
    <t>Strong Direct Relationship</t>
  </si>
  <si>
    <t>Definite but lesser focus</t>
  </si>
  <si>
    <t>The apprenticeship includes a combination of work-based learning modules and specialist education, which leads to a BEng (Honours) Electrical and Electronic Engineering Technology.
The apprenticeship is usually delivered over 3.5 years.
The programme is delivered on a part-time day release basis and combines work-based learning with academic study — so your staff will be able to apply their knowledge directly to your organisation, generating return on investment from the start, and growing in value as they progress.
The end-point assessment is the final stage of the apprenticeship and checks if the employee meets the apprenticeship standard and is ready to join the profession with full occupational competence.</t>
  </si>
  <si>
    <t>Relevant but more contextual learning</t>
  </si>
  <si>
    <t>Duration of practical programme (years)</t>
  </si>
  <si>
    <t xml:space="preserve">BESE OPS CHECK:  </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</si>
  <si>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</si>
  <si>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</si>
  <si>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</si>
  <si>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</si>
  <si>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</si>
  <si>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</si>
  <si>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</si>
  <si>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</si>
  <si>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</si>
  <si>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</si>
  <si>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</si>
  <si>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</si>
  <si>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</si>
  <si>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</si>
  <si>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</si>
  <si>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</si>
  <si>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</si>
  <si>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Laboratory session</t>
  </si>
  <si>
    <t>Work based project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</si>
  <si>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</si>
  <si>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</si>
  <si>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</si>
  <si>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K1 Mathematics and science for engineers</t>
  </si>
  <si>
    <t xml:space="preserve">K2 Materials and manufacture </t>
  </si>
  <si>
    <t>K3 3D Computer Aided Design and Computer Aided Engineering</t>
  </si>
  <si>
    <t>K4 How to undertake and apply business-led projects</t>
  </si>
  <si>
    <t>K5 Understanding actuators and sensors</t>
  </si>
  <si>
    <t>K6 Electrical &amp; electronic principles and electronic devices and applications</t>
  </si>
  <si>
    <t>K7 Product improvement and engineering project management</t>
  </si>
  <si>
    <t>K8 Digital electronics &amp; microprocessors</t>
  </si>
  <si>
    <t>S1 Comply with statutory and organisational safety requirements and demonstrate a responsible and disciplined approach to risk mitigation, avoidance and management.</t>
  </si>
  <si>
    <t>S2 Carry out project management on engineering activities</t>
  </si>
  <si>
    <t>S3 Produce presentations and work to engineering specifications and briefs, presenting and technical problem solving</t>
  </si>
  <si>
    <t>S4 Schedule and manage engineering activities</t>
  </si>
  <si>
    <t>S5 Undertake electrical/electronic product manufacturing and testing activities</t>
  </si>
  <si>
    <t>S6 Demonstrate technical and commercial management in planning and managing tasks &amp; resources</t>
  </si>
  <si>
    <r>
      <t xml:space="preserve">B1 </t>
    </r>
    <r>
      <rPr>
        <b/>
        <sz val="11"/>
        <color theme="1"/>
        <rFont val="Calibri"/>
        <family val="2"/>
        <scheme val="minor"/>
      </rPr>
      <t>Safety mindset</t>
    </r>
    <r>
      <rPr>
        <sz val="11"/>
        <color theme="1"/>
        <rFont val="Calibri"/>
        <family val="2"/>
        <scheme val="minor"/>
      </rPr>
      <t>: The importance of complying with statutory and organisational health, safety and risk management requirements and the implications if these are not adhered to</t>
    </r>
  </si>
  <si>
    <r>
      <t xml:space="preserve">B2 </t>
    </r>
    <r>
      <rPr>
        <b/>
        <sz val="11"/>
        <color theme="1"/>
        <rFont val="Calibri"/>
        <family val="2"/>
        <scheme val="minor"/>
      </rPr>
      <t>Strong work ethic</t>
    </r>
    <r>
      <rPr>
        <sz val="11"/>
        <color theme="1"/>
        <rFont val="Calibri"/>
        <family val="2"/>
        <scheme val="minor"/>
      </rPr>
      <t>: Has a positive attitude, motivated by engineering; dependable, ethical, responsible and reliable.</t>
    </r>
  </si>
  <si>
    <r>
      <t xml:space="preserve">B3 </t>
    </r>
    <r>
      <rPr>
        <b/>
        <sz val="11"/>
        <color theme="1"/>
        <rFont val="Calibri"/>
        <family val="2"/>
        <scheme val="minor"/>
      </rPr>
      <t>Logical approach</t>
    </r>
    <r>
      <rPr>
        <sz val="11"/>
        <color theme="1"/>
        <rFont val="Calibri"/>
        <family val="2"/>
        <scheme val="minor"/>
      </rPr>
      <t>: Able to structure a plan and develop activities following a logical thought process, but also able to quickly “think on feet” when working through them.</t>
    </r>
  </si>
  <si>
    <r>
      <t xml:space="preserve">B4 </t>
    </r>
    <r>
      <rPr>
        <b/>
        <sz val="11"/>
        <color theme="1"/>
        <rFont val="Calibri"/>
        <family val="2"/>
        <scheme val="minor"/>
      </rPr>
      <t>Problem solving orientation</t>
    </r>
    <r>
      <rPr>
        <sz val="11"/>
        <color theme="1"/>
        <rFont val="Calibri"/>
        <family val="2"/>
        <scheme val="minor"/>
      </rPr>
      <t>: Identifies issues quickly, enjoys solving complex problems and applies appropriate solutions. Has a strong desire to push to ensure the true root cause of any problem is found and a solution identified which prevents further recurrence.</t>
    </r>
  </si>
  <si>
    <r>
      <t xml:space="preserve">B5 </t>
    </r>
    <r>
      <rPr>
        <b/>
        <sz val="11"/>
        <color theme="1"/>
        <rFont val="Calibri"/>
        <family val="2"/>
        <scheme val="minor"/>
      </rPr>
      <t>Quality focus</t>
    </r>
    <r>
      <rPr>
        <sz val="11"/>
        <color theme="1"/>
        <rFont val="Calibri"/>
        <family val="2"/>
        <scheme val="minor"/>
      </rPr>
      <t>: Follows rules, procedures and principles in ensuring work completed is fit for purpose and pays attention to detail / error checks throughout activities.</t>
    </r>
  </si>
  <si>
    <r>
      <t xml:space="preserve">B6 </t>
    </r>
    <r>
      <rPr>
        <b/>
        <sz val="11"/>
        <color theme="1"/>
        <rFont val="Calibri"/>
        <family val="2"/>
        <scheme val="minor"/>
      </rPr>
      <t>Personal responsibility and resilience</t>
    </r>
    <r>
      <rPr>
        <sz val="11"/>
        <color theme="1"/>
        <rFont val="Calibri"/>
        <family val="2"/>
        <scheme val="minor"/>
      </rPr>
      <t>: Motivated to succeed accountable and persistent to complete task.</t>
    </r>
  </si>
  <si>
    <r>
      <t xml:space="preserve">B7 </t>
    </r>
    <r>
      <rPr>
        <b/>
        <sz val="11"/>
        <color theme="1"/>
        <rFont val="Calibri"/>
        <family val="2"/>
        <scheme val="minor"/>
      </rPr>
      <t>Clear communicator</t>
    </r>
    <r>
      <rPr>
        <sz val="11"/>
        <color theme="1"/>
        <rFont val="Calibri"/>
        <family val="2"/>
        <scheme val="minor"/>
      </rPr>
      <t>: Uses a variety of appropriate communication methods to give/receive information accurately, and in a timely and positive manner.</t>
    </r>
  </si>
  <si>
    <r>
      <t xml:space="preserve">B8 </t>
    </r>
    <r>
      <rPr>
        <b/>
        <sz val="11"/>
        <color theme="1"/>
        <rFont val="Calibri"/>
        <family val="2"/>
        <scheme val="minor"/>
      </rPr>
      <t>Team player</t>
    </r>
    <r>
      <rPr>
        <sz val="11"/>
        <color theme="1"/>
        <rFont val="Calibri"/>
        <family val="2"/>
        <scheme val="minor"/>
      </rPr>
      <t>: Not only plays own part but able to work and communicate clearly and effectively within a team and interacts/ helps others when required. In doing so applies these skills in a respectful professional manner.</t>
    </r>
  </si>
  <si>
    <r>
      <t xml:space="preserve">B9 </t>
    </r>
    <r>
      <rPr>
        <b/>
        <sz val="11"/>
        <color theme="1"/>
        <rFont val="Calibri"/>
        <family val="2"/>
        <scheme val="minor"/>
      </rPr>
      <t>Applies Lean Manufacturing Principles</t>
    </r>
    <r>
      <rPr>
        <sz val="11"/>
        <color theme="1"/>
        <rFont val="Calibri"/>
        <family val="2"/>
        <scheme val="minor"/>
      </rPr>
      <t>: Demonstrates continuous improvement in driving effectiveness and efficiency</t>
    </r>
  </si>
  <si>
    <r>
      <t xml:space="preserve">B10 </t>
    </r>
    <r>
      <rPr>
        <b/>
        <sz val="11"/>
        <color theme="1"/>
        <rFont val="Calibri"/>
        <family val="2"/>
        <scheme val="minor"/>
      </rPr>
      <t>Adaptability</t>
    </r>
    <r>
      <rPr>
        <sz val="11"/>
        <color theme="1"/>
        <rFont val="Calibri"/>
        <family val="2"/>
        <scheme val="minor"/>
      </rPr>
      <t>: Able to adjust to different conditions, technologies, situations and environments.</t>
    </r>
  </si>
  <si>
    <r>
      <t xml:space="preserve">B11 </t>
    </r>
    <r>
      <rPr>
        <b/>
        <sz val="11"/>
        <color theme="1"/>
        <rFont val="Calibri"/>
        <family val="2"/>
        <scheme val="minor"/>
      </rPr>
      <t>Self-Motivation</t>
    </r>
    <r>
      <rPr>
        <sz val="11"/>
        <color theme="1"/>
        <rFont val="Calibri"/>
        <family val="2"/>
        <scheme val="minor"/>
      </rPr>
      <t>: A ‘self-starter’, who always wants to give their best, sets themselves challenging targets, can make their own decisions.</t>
    </r>
  </si>
  <si>
    <r>
      <t xml:space="preserve">B12 </t>
    </r>
    <r>
      <rPr>
        <b/>
        <sz val="11"/>
        <color theme="1"/>
        <rFont val="Calibri"/>
        <family val="2"/>
        <scheme val="minor"/>
      </rPr>
      <t>Willingness to learn</t>
    </r>
    <r>
      <rPr>
        <sz val="11"/>
        <color theme="1"/>
        <rFont val="Calibri"/>
        <family val="2"/>
        <scheme val="minor"/>
      </rPr>
      <t>: Wants to drive their continuous professional development</t>
    </r>
  </si>
  <si>
    <r>
      <t>B13</t>
    </r>
    <r>
      <rPr>
        <b/>
        <sz val="11"/>
        <color theme="1"/>
        <rFont val="Calibri"/>
        <family val="2"/>
        <scheme val="minor"/>
      </rPr>
      <t xml:space="preserve"> Commitment</t>
    </r>
    <r>
      <rPr>
        <sz val="11"/>
        <color theme="1"/>
        <rFont val="Calibri"/>
        <family val="2"/>
        <scheme val="minor"/>
      </rPr>
      <t>: Able to commit to the beliefs, goals and standards of their own employer and to the wider industry and its professional standards.</t>
    </r>
  </si>
  <si>
    <t>BEFORE</t>
  </si>
  <si>
    <t>DURING</t>
  </si>
  <si>
    <t>AFTER</t>
  </si>
  <si>
    <t>Level 4</t>
  </si>
  <si>
    <t>Engineering Mathematics and Statistics for Apprentices</t>
  </si>
  <si>
    <t xml:space="preserve">Allow time for maths diagnostic test near start of module. </t>
  </si>
  <si>
    <t xml:space="preserve">This module is a key foundational aspect of an engineering degree. Ensure the learner has enough time to do all the tutorials. If this is an area of weakness, allow extra time where possible. </t>
  </si>
  <si>
    <t>Provide a challenge and work-time for learner to create a tool using Excel or Matlab incorporating some mathematics and/or statistics that could be used in the business.</t>
  </si>
  <si>
    <t>Engineering Principles for Apprentices</t>
  </si>
  <si>
    <t xml:space="preserve">
Support the Skills scan accuracy and the Apprentice's attempt at the Starting Point Exercise
With reference to the Module Learning Outcomes and KSBs, discuss which areas are most relevant to the business and the potential benefits of developing knowledge in an area not directly related. </t>
  </si>
  <si>
    <t>Help the Apprentice to complete a Skill Scan Review in the first three weeks of the Apprenticeship.
Introduce concepts and theories to support development of reflective practice skills.
Identify and investigate a process, department, product or technology in the business that uses each of the three main areas of engineering principles being covered.</t>
  </si>
  <si>
    <t>Confirm opportunities for WBL experiences to support the Apprentice's action plan during the Apprenticeship Progress Review. Utilising the Module STARE template
Encourage learner to give a 5-10min presentation on the most relevant of the three topics (solid mechanics, electrical engineering or thermo / fluids) relating it to the workplace where possible.</t>
  </si>
  <si>
    <t>Software Development for Apprentices</t>
  </si>
  <si>
    <t xml:space="preserve">If learner has no prior programming experience, arrange some work-shadowing or secondment time in any programming part of the business if possible. </t>
  </si>
  <si>
    <t xml:space="preserve">Provide information on learning materials covered in the module which have direct relevance to the business. </t>
  </si>
  <si>
    <t>Consider giving learner a programming project related to business needs.</t>
  </si>
  <si>
    <t>Analogue and Digital for Apprentices</t>
  </si>
  <si>
    <t>Ensure learner has access to basic electronic measurement and assembly equipment (like DMMs and soldering tools).</t>
  </si>
  <si>
    <t xml:space="preserve"> Allow student work-shadowing in Electrical/Electronic Support aspect of the business. </t>
  </si>
  <si>
    <t xml:space="preserve">Consider directing the learner towards a business need that can form a part or a whole of an investigative summer project. </t>
  </si>
  <si>
    <t>Ethical Engineering Practice</t>
  </si>
  <si>
    <t xml:space="preserve">Review the brief for this module and assignment and consider a relevant work-placed project. This module start with an intensive 4-day teaching block in May, make sure they will be available. The remainder of the assignment is carried out at work - make sure they have the time to do it. </t>
  </si>
  <si>
    <t xml:space="preserve">The remainder of the assignment is carried out at work - make sure they have the time to do it. </t>
  </si>
  <si>
    <t>Discuss any ethical issues with the learner that they think could be improved at the company.</t>
  </si>
  <si>
    <t>Investigative Project for Apprentices</t>
  </si>
  <si>
    <t xml:space="preserve">Arrange for learner to give a presentation on their project. </t>
  </si>
  <si>
    <t>Level 5</t>
  </si>
  <si>
    <t>Embedded Systems and Applications</t>
  </si>
  <si>
    <t>Further detail will be released
prior to Level 5</t>
  </si>
  <si>
    <t xml:space="preserve">Control and Automation </t>
  </si>
  <si>
    <t>Mechanical concepts for EEE Apprentices</t>
  </si>
  <si>
    <t>Developing an Engineering Portfolio</t>
  </si>
  <si>
    <t>Engineering Business Management for Apprentices</t>
  </si>
  <si>
    <t>Applied Project for Apprentices</t>
  </si>
  <si>
    <t>Level 6</t>
  </si>
  <si>
    <t>Power Engineering for Apprentices</t>
  </si>
  <si>
    <t>Further detail will be released
prior to Level 6</t>
  </si>
  <si>
    <t>Further Analogue and Digital for apprentices</t>
  </si>
  <si>
    <t>Lifecycle Engineering for electronic systems</t>
  </si>
  <si>
    <t>Engineering Ops and Lean for Apprentices</t>
  </si>
  <si>
    <t>Engineering Project and Portfolio</t>
  </si>
  <si>
    <t>EPA</t>
  </si>
  <si>
    <t>Gateway Period</t>
  </si>
  <si>
    <t>Further detail will be released</t>
  </si>
  <si>
    <t>Independent End Point Assessment</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</si>
  <si>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</si>
  <si>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</si>
  <si>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</si>
  <si>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</si>
  <si>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</si>
  <si>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</si>
  <si>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</si>
  <si>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</si>
  <si>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Spare column (e.g. laboratory session)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</si>
  <si>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</si>
  <si>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</si>
  <si>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</si>
  <si>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</si>
  <si>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</si>
  <si>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theme="1"/>
        <rFont val="Calibri"/>
        <family val="2"/>
        <scheme val="minor"/>
      </rPr>
      <t>before</t>
    </r>
    <r>
      <rPr>
        <b/>
        <sz val="11"/>
        <color theme="1"/>
        <rFont val="Calibri"/>
        <family val="2"/>
        <scheme val="minor"/>
      </rPr>
      <t xml:space="preserve"> modules</t>
    </r>
  </si>
  <si>
    <r>
      <t xml:space="preserve">Employer-led activities </t>
    </r>
    <r>
      <rPr>
        <b/>
        <i/>
        <sz val="11"/>
        <color theme="1"/>
        <rFont val="Calibri"/>
        <family val="2"/>
        <scheme val="minor"/>
      </rPr>
      <t>during</t>
    </r>
    <r>
      <rPr>
        <b/>
        <sz val="11"/>
        <color theme="1"/>
        <rFont val="Calibri"/>
        <family val="2"/>
        <scheme val="minor"/>
      </rPr>
      <t xml:space="preserve"> modules</t>
    </r>
  </si>
  <si>
    <r>
      <t xml:space="preserve">Employer-led activities </t>
    </r>
    <r>
      <rPr>
        <b/>
        <i/>
        <sz val="11"/>
        <color theme="1"/>
        <rFont val="Calibri"/>
        <family val="2"/>
        <scheme val="minor"/>
      </rPr>
      <t>after</t>
    </r>
    <r>
      <rPr>
        <b/>
        <sz val="11"/>
        <color theme="1"/>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</si>
</sst>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i/>
      <sz val="11"/>
      <color theme="1"/>
      <name val="Calibri"/>
      <family val="2"/>
      <scheme val="minor"/>
    </font>
    <font>
      <b/>
      <sz val="16"/>
      <color theme="1"/>
      <name val="Calibri"/>
      <family val="2"/>
      <scheme val="minor"/>
    </font>
    <font>
      <u/>
      <sz val="11"/>
      <color theme="10"/>
      <name val="Calibri"/>
      <family val="2"/>
      <scheme val="minor"/>
    </font>
    <font>
      <u/>
      <sz val="16"/>
      <color theme="10"/>
      <name val="Calibri"/>
      <family val="2"/>
      <scheme val="minor"/>
    </font>
    <font>
      <u/>
      <sz val="18"/>
      <color theme="10"/>
      <name val="Calibri"/>
      <family val="2"/>
      <scheme val="minor"/>
    </font>
    <font>
      <sz val="14"/>
      <color rgb="FFFF0000"/>
      <name val="Calibri"/>
      <family val="2"/>
      <scheme val="minor"/>
    </font>
    <font>
      <sz val="14"/>
      <name val="Calibri"/>
      <family val="2"/>
      <scheme val="minor"/>
    </font>
    <font>
      <sz val="12"/>
      <color rgb="FF000000"/>
      <name val="Calibri"/>
      <family val="2"/>
    </font>
  </fonts>
  <fills count="19">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rgb="FFFFFFFF"/>
        <bgColor rgb="FF000000"/>
      </patternFill>
    </fill>
  </fills>
  <borders count="6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medium">
        <color indexed="64"/>
      </right>
      <top style="thin">
        <color indexed="64"/>
      </top>
      <bottom/>
      <diagonal/>
    </border>
  </borders>
  <cellStyleXfs count="2">
    <xf numFmtId="0" fontId="0" fillId="0" borderId="0"/>
    <xf numFmtId="0" fontId="25" fillId="0" borderId="0" applyNumberFormat="0" applyFill="0" applyBorder="0" applyAlignment="0" applyProtection="0"/>
  </cellStyleXfs>
  <cellXfs count="160">
    <xf numFmtId="0" fontId="0" fillId="0" borderId="0" xfId="0"/>
    <xf numFmtId="0" fontId="4" fillId="0" borderId="0" xfId="0" applyFont="1"/>
    <xf numFmtId="0" fontId="6" fillId="0" borderId="0" xfId="0" applyFont="1"/>
    <xf numFmtId="0" fontId="6" fillId="0" borderId="7" xfId="0" applyFont="1" applyBorder="1"/>
    <xf numFmtId="0" fontId="6" fillId="0" borderId="19" xfId="0" applyFont="1" applyBorder="1"/>
    <xf numFmtId="0" fontId="0" fillId="5" borderId="0" xfId="0" applyFill="1"/>
    <xf numFmtId="0" fontId="6" fillId="5" borderId="0" xfId="0" applyFont="1" applyFill="1"/>
    <xf numFmtId="0" fontId="4" fillId="5" borderId="0" xfId="0" applyFont="1" applyFill="1"/>
    <xf numFmtId="0" fontId="0" fillId="3" borderId="0" xfId="0" applyFill="1" applyAlignment="1">
      <alignment wrapText="1"/>
    </xf>
    <xf numFmtId="0" fontId="0" fillId="8" borderId="20" xfId="0" applyFill="1" applyBorder="1"/>
    <xf numFmtId="0" fontId="0" fillId="8" borderId="21" xfId="0" applyFill="1" applyBorder="1"/>
    <xf numFmtId="0" fontId="6" fillId="8" borderId="17" xfId="0" applyFont="1" applyFill="1" applyBorder="1"/>
    <xf numFmtId="0" fontId="6" fillId="8" borderId="18" xfId="0" applyFont="1" applyFill="1" applyBorder="1"/>
    <xf numFmtId="0" fontId="0" fillId="8" borderId="23" xfId="0" applyFill="1" applyBorder="1" applyAlignment="1">
      <alignment vertical="center"/>
    </xf>
    <xf numFmtId="0" fontId="2" fillId="5" borderId="0" xfId="0" applyFont="1" applyFill="1"/>
    <xf numFmtId="0" fontId="3" fillId="5" borderId="0" xfId="0" applyFont="1" applyFill="1"/>
    <xf numFmtId="0" fontId="3" fillId="5" borderId="0" xfId="0" applyFont="1" applyFill="1" applyAlignment="1">
      <alignment horizontal="left"/>
    </xf>
    <xf numFmtId="0" fontId="0" fillId="8" borderId="26" xfId="0" applyFill="1" applyBorder="1"/>
    <xf numFmtId="0" fontId="8" fillId="8" borderId="29" xfId="0" applyFont="1" applyFill="1" applyBorder="1" applyAlignment="1">
      <alignment horizontal="center" vertical="center"/>
    </xf>
    <xf numFmtId="0" fontId="0" fillId="2" borderId="23" xfId="0" applyFill="1" applyBorder="1" applyAlignment="1">
      <alignment horizontal="center" vertical="center" wrapText="1"/>
    </xf>
    <xf numFmtId="164" fontId="0" fillId="2" borderId="23" xfId="0" applyNumberFormat="1" applyFill="1" applyBorder="1" applyAlignment="1">
      <alignment horizontal="center" vertical="center"/>
    </xf>
    <xf numFmtId="164" fontId="0" fillId="8" borderId="23" xfId="0" applyNumberFormat="1" applyFill="1" applyBorder="1" applyAlignment="1">
      <alignment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10"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9" fillId="10" borderId="22" xfId="0" applyFont="1" applyFill="1" applyBorder="1" applyAlignment="1">
      <alignment vertical="center" wrapText="1"/>
    </xf>
    <xf numFmtId="0" fontId="9" fillId="11" borderId="24" xfId="0" applyFont="1" applyFill="1" applyBorder="1" applyAlignment="1">
      <alignment vertical="center" wrapText="1"/>
    </xf>
    <xf numFmtId="0" fontId="11" fillId="3" borderId="27" xfId="0" applyFont="1" applyFill="1" applyBorder="1" applyAlignment="1">
      <alignment vertical="center" wrapText="1"/>
    </xf>
    <xf numFmtId="0" fontId="12" fillId="3" borderId="23" xfId="0" applyFont="1" applyFill="1" applyBorder="1" applyAlignment="1">
      <alignment vertical="center"/>
    </xf>
    <xf numFmtId="0" fontId="11" fillId="3" borderId="28" xfId="0" applyFont="1" applyFill="1" applyBorder="1" applyAlignment="1">
      <alignment vertical="center" wrapText="1"/>
    </xf>
    <xf numFmtId="0" fontId="12" fillId="3" borderId="25" xfId="0" applyFont="1" applyFill="1" applyBorder="1" applyAlignment="1">
      <alignment vertical="center"/>
    </xf>
    <xf numFmtId="0" fontId="6" fillId="8" borderId="31" xfId="0" applyFont="1" applyFill="1" applyBorder="1"/>
    <xf numFmtId="0" fontId="3" fillId="2" borderId="30" xfId="0" applyFont="1" applyFill="1" applyBorder="1" applyAlignment="1">
      <alignment horizontal="center" textRotation="90" wrapText="1"/>
    </xf>
    <xf numFmtId="164" fontId="0" fillId="2" borderId="23" xfId="0" applyNumberFormat="1" applyFill="1" applyBorder="1" applyAlignment="1">
      <alignment horizontal="center" vertical="center" wrapText="1"/>
    </xf>
    <xf numFmtId="0" fontId="4" fillId="5" borderId="0" xfId="0" applyFont="1" applyFill="1" applyAlignment="1">
      <alignment horizontal="left"/>
    </xf>
    <xf numFmtId="0" fontId="8" fillId="8" borderId="29" xfId="0" applyFont="1" applyFill="1" applyBorder="1" applyAlignment="1">
      <alignment horizontal="center" vertical="center" wrapText="1"/>
    </xf>
    <xf numFmtId="0" fontId="15" fillId="2" borderId="30" xfId="0" applyFont="1" applyFill="1" applyBorder="1" applyAlignment="1">
      <alignment horizontal="center" textRotation="90" wrapText="1"/>
    </xf>
    <xf numFmtId="0" fontId="16" fillId="8" borderId="29" xfId="0" applyFont="1" applyFill="1" applyBorder="1" applyAlignment="1">
      <alignment horizontal="center" vertical="center" wrapText="1"/>
    </xf>
    <xf numFmtId="0" fontId="3" fillId="12" borderId="30" xfId="0" applyFont="1" applyFill="1" applyBorder="1" applyAlignment="1">
      <alignment horizontal="center" textRotation="90" wrapText="1"/>
    </xf>
    <xf numFmtId="0" fontId="18" fillId="3" borderId="22" xfId="0" applyFont="1" applyFill="1" applyBorder="1" applyAlignment="1">
      <alignment vertical="center" wrapText="1"/>
    </xf>
    <xf numFmtId="0" fontId="18" fillId="3" borderId="24" xfId="0" applyFont="1" applyFill="1" applyBorder="1" applyAlignment="1">
      <alignment vertical="center" wrapText="1"/>
    </xf>
    <xf numFmtId="0" fontId="3" fillId="5" borderId="0" xfId="0" applyFont="1" applyFill="1" applyAlignment="1">
      <alignment horizontal="left" indent="1"/>
    </xf>
    <xf numFmtId="0" fontId="16" fillId="8" borderId="3" xfId="0" applyFont="1" applyFill="1" applyBorder="1" applyAlignment="1">
      <alignment horizontal="center" vertical="center" wrapText="1"/>
    </xf>
    <xf numFmtId="164" fontId="0" fillId="2" borderId="33" xfId="0" applyNumberFormat="1" applyFill="1" applyBorder="1" applyAlignment="1">
      <alignment horizontal="center" vertical="center" wrapText="1"/>
    </xf>
    <xf numFmtId="0" fontId="0" fillId="8" borderId="33" xfId="0" applyFill="1" applyBorder="1" applyAlignment="1">
      <alignment vertical="center"/>
    </xf>
    <xf numFmtId="0" fontId="12" fillId="3" borderId="33" xfId="0" applyFont="1" applyFill="1" applyBorder="1" applyAlignment="1">
      <alignment vertical="center"/>
    </xf>
    <xf numFmtId="0" fontId="12" fillId="3" borderId="34" xfId="0" applyFont="1" applyFill="1" applyBorder="1" applyAlignment="1">
      <alignment vertical="center"/>
    </xf>
    <xf numFmtId="0" fontId="6" fillId="8" borderId="35" xfId="0" applyFont="1" applyFill="1" applyBorder="1"/>
    <xf numFmtId="0" fontId="6" fillId="0" borderId="36" xfId="0" applyFont="1" applyBorder="1"/>
    <xf numFmtId="0" fontId="6" fillId="0" borderId="37" xfId="0" applyFont="1" applyBorder="1"/>
    <xf numFmtId="0" fontId="14" fillId="12" borderId="39" xfId="0" applyFont="1" applyFill="1" applyBorder="1" applyAlignment="1">
      <alignment vertical="center" wrapText="1"/>
    </xf>
    <xf numFmtId="0" fontId="14" fillId="12" borderId="40" xfId="0" applyFont="1" applyFill="1" applyBorder="1" applyAlignment="1">
      <alignment vertical="center" wrapText="1"/>
    </xf>
    <xf numFmtId="0" fontId="14" fillId="12" borderId="41" xfId="0" applyFont="1" applyFill="1" applyBorder="1" applyAlignment="1">
      <alignment vertical="center" wrapText="1"/>
    </xf>
    <xf numFmtId="0" fontId="14" fillId="12" borderId="42" xfId="0" applyFont="1" applyFill="1" applyBorder="1" applyAlignment="1">
      <alignment vertical="center" wrapText="1"/>
    </xf>
    <xf numFmtId="0" fontId="14" fillId="12" borderId="43" xfId="0" applyFont="1" applyFill="1" applyBorder="1" applyAlignment="1">
      <alignment vertical="center" wrapText="1"/>
    </xf>
    <xf numFmtId="0" fontId="14" fillId="12" borderId="44" xfId="0" applyFont="1" applyFill="1" applyBorder="1" applyAlignment="1">
      <alignment vertical="center" wrapText="1"/>
    </xf>
    <xf numFmtId="0" fontId="14" fillId="12" borderId="45" xfId="0" applyFont="1" applyFill="1" applyBorder="1" applyAlignment="1">
      <alignment vertical="center" wrapText="1"/>
    </xf>
    <xf numFmtId="0" fontId="14" fillId="12" borderId="46" xfId="0" applyFont="1" applyFill="1" applyBorder="1" applyAlignment="1">
      <alignment vertical="center" wrapText="1"/>
    </xf>
    <xf numFmtId="0" fontId="14" fillId="12" borderId="47" xfId="0" applyFont="1" applyFill="1" applyBorder="1" applyAlignment="1">
      <alignment vertical="center" wrapText="1"/>
    </xf>
    <xf numFmtId="0" fontId="19" fillId="8" borderId="38" xfId="0" applyFont="1" applyFill="1" applyBorder="1" applyAlignment="1">
      <alignment horizontal="center" vertical="center" wrapText="1"/>
    </xf>
    <xf numFmtId="0" fontId="19" fillId="8" borderId="6" xfId="0" applyFont="1" applyFill="1" applyBorder="1" applyAlignment="1">
      <alignment horizontal="center" vertical="center"/>
    </xf>
    <xf numFmtId="0" fontId="6" fillId="14" borderId="35" xfId="0" applyFont="1" applyFill="1" applyBorder="1"/>
    <xf numFmtId="0" fontId="6" fillId="14" borderId="31" xfId="0" applyFont="1" applyFill="1" applyBorder="1"/>
    <xf numFmtId="0" fontId="19" fillId="8" borderId="6" xfId="0" applyFont="1" applyFill="1" applyBorder="1" applyAlignment="1">
      <alignment horizontal="center" vertical="center" wrapText="1"/>
    </xf>
    <xf numFmtId="0" fontId="19" fillId="8" borderId="1" xfId="0" applyFont="1" applyFill="1" applyBorder="1" applyAlignment="1">
      <alignment horizontal="center" vertical="center"/>
    </xf>
    <xf numFmtId="0" fontId="20" fillId="9" borderId="27" xfId="0" applyFont="1" applyFill="1" applyBorder="1" applyAlignment="1">
      <alignment horizontal="center" vertical="center" wrapText="1"/>
    </xf>
    <xf numFmtId="0" fontId="21" fillId="2" borderId="30" xfId="0" applyFont="1" applyFill="1" applyBorder="1" applyAlignment="1">
      <alignment horizontal="center" vertical="center"/>
    </xf>
    <xf numFmtId="0" fontId="0" fillId="5" borderId="30" xfId="0" applyFill="1" applyBorder="1" applyAlignment="1">
      <alignment horizontal="right"/>
    </xf>
    <xf numFmtId="0" fontId="0" fillId="5" borderId="0" xfId="0" applyFill="1" applyAlignment="1">
      <alignment horizontal="left"/>
    </xf>
    <xf numFmtId="0" fontId="0" fillId="14" borderId="0" xfId="0" applyFill="1"/>
    <xf numFmtId="0" fontId="0" fillId="5" borderId="30" xfId="0" applyFill="1" applyBorder="1" applyAlignment="1">
      <alignment horizontal="right" vertical="center"/>
    </xf>
    <xf numFmtId="0" fontId="0" fillId="15" borderId="0" xfId="0" applyFill="1"/>
    <xf numFmtId="0" fontId="22" fillId="15" borderId="0" xfId="0" applyFont="1" applyFill="1" applyAlignment="1">
      <alignment horizontal="center" vertical="center" wrapText="1"/>
    </xf>
    <xf numFmtId="0" fontId="1" fillId="5" borderId="56" xfId="0" applyFont="1" applyFill="1" applyBorder="1" applyAlignment="1">
      <alignment horizontal="center" vertical="center" wrapText="1"/>
    </xf>
    <xf numFmtId="0" fontId="1" fillId="5" borderId="57" xfId="0" applyFont="1" applyFill="1" applyBorder="1" applyAlignment="1">
      <alignment horizontal="center" vertical="center" wrapText="1"/>
    </xf>
    <xf numFmtId="0" fontId="1" fillId="5" borderId="58" xfId="0" applyFont="1" applyFill="1" applyBorder="1" applyAlignment="1">
      <alignment horizontal="center" vertical="center" wrapText="1"/>
    </xf>
    <xf numFmtId="0" fontId="0" fillId="0" borderId="0" xfId="0" applyAlignment="1">
      <alignment vertical="center"/>
    </xf>
    <xf numFmtId="0" fontId="0" fillId="0" borderId="48" xfId="0" applyBorder="1" applyAlignment="1">
      <alignment horizontal="center" vertical="center" wrapText="1"/>
    </xf>
    <xf numFmtId="0" fontId="0" fillId="0" borderId="51" xfId="0" applyBorder="1" applyAlignment="1">
      <alignment horizontal="center" vertical="center" wrapText="1"/>
    </xf>
    <xf numFmtId="0" fontId="0" fillId="16" borderId="51" xfId="0" applyFill="1" applyBorder="1" applyAlignment="1">
      <alignment horizontal="center" vertical="center" wrapText="1"/>
    </xf>
    <xf numFmtId="0" fontId="0" fillId="0" borderId="54" xfId="0" applyBorder="1" applyAlignment="1">
      <alignment horizontal="center" vertical="center" wrapTex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0" fillId="16" borderId="50" xfId="0" applyFill="1" applyBorder="1" applyAlignment="1">
      <alignment horizontal="left" vertical="center" wrapText="1" indent="1"/>
    </xf>
    <xf numFmtId="0" fontId="0" fillId="16" borderId="51" xfId="0" applyFill="1" applyBorder="1" applyAlignment="1">
      <alignment horizontal="left" vertical="center" wrapText="1" indent="1"/>
    </xf>
    <xf numFmtId="0" fontId="0" fillId="16" borderId="52" xfId="0" applyFill="1"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0" borderId="55" xfId="0" applyBorder="1" applyAlignment="1">
      <alignment horizontal="left" vertical="center" wrapText="1" indent="1"/>
    </xf>
    <xf numFmtId="0" fontId="2" fillId="17" borderId="0" xfId="0" applyFont="1" applyFill="1"/>
    <xf numFmtId="0" fontId="4" fillId="17" borderId="0" xfId="0" applyFont="1" applyFill="1"/>
    <xf numFmtId="0" fontId="3" fillId="17" borderId="0" xfId="0" applyFont="1" applyFill="1"/>
    <xf numFmtId="0" fontId="21" fillId="17" borderId="0" xfId="0" applyFont="1" applyFill="1"/>
    <xf numFmtId="0" fontId="3" fillId="17" borderId="0" xfId="0" applyFont="1" applyFill="1" applyAlignment="1">
      <alignment horizontal="left"/>
    </xf>
    <xf numFmtId="0" fontId="6" fillId="17" borderId="0" xfId="0" applyFont="1" applyFill="1"/>
    <xf numFmtId="0" fontId="3" fillId="5" borderId="30" xfId="0" applyFont="1" applyFill="1" applyBorder="1" applyAlignment="1">
      <alignment horizontal="center" textRotation="90" wrapText="1"/>
    </xf>
    <xf numFmtId="0" fontId="0" fillId="6" borderId="30" xfId="0" applyFill="1" applyBorder="1" applyAlignment="1">
      <alignment vertical="center" wrapText="1"/>
    </xf>
    <xf numFmtId="0" fontId="0" fillId="0" borderId="30" xfId="0" applyBorder="1" applyAlignment="1">
      <alignment horizontal="center" vertical="center" wrapText="1"/>
    </xf>
    <xf numFmtId="0" fontId="0" fillId="7" borderId="30" xfId="0" applyFill="1" applyBorder="1" applyAlignment="1">
      <alignment horizontal="center" vertical="center" wrapText="1"/>
    </xf>
    <xf numFmtId="0" fontId="0" fillId="4" borderId="30" xfId="0" applyFill="1" applyBorder="1" applyAlignment="1">
      <alignment horizontal="center" vertical="center" wrapText="1"/>
    </xf>
    <xf numFmtId="0" fontId="13" fillId="7" borderId="38" xfId="0" applyFont="1" applyFill="1" applyBorder="1" applyAlignment="1">
      <alignment wrapText="1"/>
    </xf>
    <xf numFmtId="0" fontId="0" fillId="6" borderId="30" xfId="0" applyFill="1" applyBorder="1" applyAlignment="1">
      <alignment horizontal="center" vertical="center" wrapText="1"/>
    </xf>
    <xf numFmtId="0" fontId="13" fillId="6" borderId="38" xfId="0" applyFont="1" applyFill="1" applyBorder="1" applyAlignment="1">
      <alignment wrapText="1"/>
    </xf>
    <xf numFmtId="0" fontId="13" fillId="0" borderId="38" xfId="0" applyFont="1" applyBorder="1" applyAlignment="1">
      <alignment wrapText="1"/>
    </xf>
    <xf numFmtId="0" fontId="13" fillId="4" borderId="38" xfId="0" applyFont="1" applyFill="1" applyBorder="1" applyAlignment="1">
      <alignment wrapText="1"/>
    </xf>
    <xf numFmtId="0" fontId="13" fillId="6" borderId="38" xfId="0" applyFont="1" applyFill="1" applyBorder="1" applyAlignment="1">
      <alignment horizontal="center" wrapText="1"/>
    </xf>
    <xf numFmtId="0" fontId="0" fillId="4" borderId="0" xfId="0" applyFill="1" applyAlignment="1">
      <alignment horizontal="center" vertical="center" wrapText="1"/>
    </xf>
    <xf numFmtId="0" fontId="13" fillId="4" borderId="59" xfId="0" applyFont="1" applyFill="1" applyBorder="1" applyAlignment="1">
      <alignment horizontal="center" wrapText="1"/>
    </xf>
    <xf numFmtId="0" fontId="24" fillId="5" borderId="0" xfId="0" applyFont="1" applyFill="1"/>
    <xf numFmtId="0" fontId="28" fillId="13" borderId="0" xfId="0" applyFont="1" applyFill="1" applyAlignment="1">
      <alignment horizontal="right"/>
    </xf>
    <xf numFmtId="0" fontId="29" fillId="13" borderId="0" xfId="0" applyFont="1" applyFill="1" applyAlignment="1">
      <alignment horizontal="right"/>
    </xf>
    <xf numFmtId="0" fontId="10" fillId="9" borderId="22" xfId="0" applyFont="1" applyFill="1" applyBorder="1" applyAlignment="1">
      <alignment horizontal="left" vertical="center" wrapText="1" indent="1"/>
    </xf>
    <xf numFmtId="0" fontId="0" fillId="8" borderId="27" xfId="0" applyFill="1" applyBorder="1" applyAlignment="1">
      <alignment horizontal="left" vertical="center" wrapText="1" indent="1"/>
    </xf>
    <xf numFmtId="0" fontId="0" fillId="8" borderId="22" xfId="0" applyFill="1" applyBorder="1" applyAlignment="1">
      <alignment horizontal="left" vertical="center" wrapText="1" indent="1"/>
    </xf>
    <xf numFmtId="0" fontId="9" fillId="10" borderId="22" xfId="0" applyFont="1" applyFill="1" applyBorder="1" applyAlignment="1">
      <alignment horizontal="left" vertical="center" wrapText="1" indent="1"/>
    </xf>
    <xf numFmtId="0" fontId="0" fillId="5" borderId="30" xfId="0" applyFill="1" applyBorder="1" applyAlignment="1">
      <alignment horizontal="center" vertical="center" wrapText="1"/>
    </xf>
    <xf numFmtId="0" fontId="0" fillId="5" borderId="30" xfId="0" applyFill="1" applyBorder="1" applyAlignment="1">
      <alignment vertical="center" wrapText="1"/>
    </xf>
    <xf numFmtId="0" fontId="0" fillId="0" borderId="39" xfId="0" applyBorder="1" applyAlignment="1">
      <alignment horizontal="center" vertical="center"/>
    </xf>
    <xf numFmtId="0" fontId="14" fillId="12" borderId="39" xfId="0" applyFont="1" applyFill="1" applyBorder="1" applyAlignment="1">
      <alignment horizontal="center" vertical="center" wrapText="1"/>
    </xf>
    <xf numFmtId="0" fontId="30" fillId="18" borderId="0" xfId="0" applyFont="1" applyFill="1"/>
    <xf numFmtId="1" fontId="0" fillId="5" borderId="0" xfId="0" applyNumberFormat="1" applyFill="1" applyAlignment="1">
      <alignment horizontal="left" vertical="center" wrapText="1"/>
    </xf>
    <xf numFmtId="1" fontId="0" fillId="5" borderId="0" xfId="0" applyNumberFormat="1" applyFill="1" applyAlignment="1">
      <alignment horizontal="left"/>
    </xf>
    <xf numFmtId="1" fontId="0" fillId="5" borderId="0" xfId="0" applyNumberFormat="1" applyFill="1" applyAlignment="1">
      <alignment horizontal="right" vertical="center"/>
    </xf>
    <xf numFmtId="1" fontId="0" fillId="5" borderId="0" xfId="0" applyNumberFormat="1" applyFill="1"/>
    <xf numFmtId="0" fontId="0" fillId="17" borderId="0" xfId="0" applyFill="1" applyAlignment="1">
      <alignment vertical="center"/>
    </xf>
    <xf numFmtId="0" fontId="0" fillId="17" borderId="0" xfId="0" applyFill="1" applyAlignment="1">
      <alignment horizontal="left" vertical="center"/>
    </xf>
    <xf numFmtId="0" fontId="0" fillId="0" borderId="0" xfId="0" applyAlignment="1">
      <alignment horizontal="left" vertical="center"/>
    </xf>
    <xf numFmtId="1" fontId="3" fillId="5" borderId="0" xfId="0" applyNumberFormat="1" applyFont="1" applyFill="1" applyAlignment="1">
      <alignment horizontal="right"/>
    </xf>
    <xf numFmtId="0" fontId="9" fillId="8" borderId="5" xfId="0" applyFont="1" applyFill="1" applyBorder="1" applyAlignment="1">
      <alignment horizontal="center" vertical="center" textRotation="90"/>
    </xf>
    <xf numFmtId="0" fontId="9" fillId="5" borderId="5" xfId="0" applyFont="1" applyFill="1" applyBorder="1" applyAlignment="1">
      <alignment horizontal="center" vertical="center" textRotation="90"/>
    </xf>
    <xf numFmtId="0" fontId="4" fillId="12" borderId="0" xfId="0" applyFont="1" applyFill="1" applyAlignment="1">
      <alignment horizontal="left" vertical="center" wrapText="1" indent="2"/>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2" xfId="0" applyFill="1" applyBorder="1" applyAlignment="1">
      <alignment horizontal="left" wrapText="1" indent="1"/>
    </xf>
    <xf numFmtId="0" fontId="25" fillId="17" borderId="0" xfId="1" applyFill="1" applyAlignment="1">
      <alignment horizontal="left"/>
    </xf>
    <xf numFmtId="0" fontId="26" fillId="17" borderId="0" xfId="1" applyFont="1" applyFill="1" applyAlignment="1">
      <alignment horizontal="left"/>
    </xf>
    <xf numFmtId="0" fontId="27" fillId="17" borderId="0" xfId="1" applyFont="1" applyFill="1" applyAlignment="1">
      <alignment horizontal="left"/>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1" fontId="0" fillId="5" borderId="0" xfId="0" applyNumberFormat="1" applyFill="1" applyAlignment="1">
      <alignment horizontal="left" vertical="center" wrapText="1"/>
    </xf>
    <xf numFmtId="1" fontId="0" fillId="5" borderId="0" xfId="0" applyNumberFormat="1" applyFill="1" applyAlignment="1">
      <alignment horizontal="left"/>
    </xf>
    <xf numFmtId="0" fontId="0" fillId="5" borderId="0" xfId="0" applyFill="1" applyAlignment="1">
      <alignment horizontal="left" vertical="center" wrapText="1"/>
    </xf>
    <xf numFmtId="0" fontId="0" fillId="5" borderId="0" xfId="0" applyFill="1" applyAlignment="1">
      <alignment horizontal="left"/>
    </xf>
    <xf numFmtId="0" fontId="24" fillId="17" borderId="0" xfId="0" applyFont="1" applyFill="1" applyAlignment="1">
      <alignment horizontal="center" vertical="center"/>
    </xf>
    <xf numFmtId="0" fontId="24" fillId="17" borderId="0" xfId="0" applyFont="1" applyFill="1" applyAlignment="1">
      <alignment horizontal="left" vertical="center"/>
    </xf>
    <xf numFmtId="0" fontId="4" fillId="17" borderId="0" xfId="0" applyFont="1" applyFill="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pattFill prst="smGrid">
                <a:fgClr>
                  <a:srgbClr val="B8084F"/>
                </a:fgClr>
                <a:bgClr>
                  <a:schemeClr val="bg1"/>
                </a:bgClr>
              </a:patt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A-2E83-4F41-A747-AADE3B7B81BA}"/>
              </c:ext>
            </c:extLst>
          </c:dPt>
          <c:dPt>
            <c:idx val="8"/>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2E83-4F41-A747-AADE3B7B81BA}"/>
              </c:ext>
            </c:extLst>
          </c:dPt>
          <c:dPt>
            <c:idx val="9"/>
            <c:bubble3D val="0"/>
            <c:spPr>
              <a:solidFill>
                <a:srgbClr val="00B050"/>
              </a:solidFill>
              <a:ln w="19050">
                <a:solidFill>
                  <a:schemeClr val="lt1"/>
                </a:solidFill>
              </a:ln>
              <a:effectLst/>
            </c:spPr>
            <c:extLst>
              <c:ext xmlns:c16="http://schemas.microsoft.com/office/drawing/2014/chart" uri="{C3380CC4-5D6E-409C-BE32-E72D297353CC}">
                <c16:uniqueId val="{00000009-2E83-4F41-A747-AADE3B7B81BA}"/>
              </c:ext>
            </c:extLst>
          </c:dPt>
          <c:cat>
            <c:strRef>
              <c:f>'OTJT breakdown &amp; Pie chart'!$L$2:$L$11</c:f>
              <c:strCache>
                <c:ptCount val="10"/>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Spare column (e.g. laboratory session)</c:v>
                </c:pt>
                <c:pt idx="7">
                  <c:v>Project Based / Applied Learning to meet Module Assessment</c:v>
                </c:pt>
                <c:pt idx="8">
                  <c:v>Time during working day to focus on assessment preparation</c:v>
                </c:pt>
                <c:pt idx="9">
                  <c:v>Employer-led Training activities (including experiential and project based learning)</c:v>
                </c:pt>
              </c:strCache>
            </c:strRef>
          </c:cat>
          <c:val>
            <c:numRef>
              <c:f>'OTJT breakdown &amp; Pie chart'!$M$2:$M$11</c:f>
              <c:numCache>
                <c:formatCode>General</c:formatCode>
                <c:ptCount val="10"/>
                <c:pt idx="0">
                  <c:v>284</c:v>
                </c:pt>
                <c:pt idx="1">
                  <c:v>257</c:v>
                </c:pt>
                <c:pt idx="2">
                  <c:v>0</c:v>
                </c:pt>
                <c:pt idx="3">
                  <c:v>0</c:v>
                </c:pt>
                <c:pt idx="4">
                  <c:v>0</c:v>
                </c:pt>
                <c:pt idx="5">
                  <c:v>6</c:v>
                </c:pt>
                <c:pt idx="6">
                  <c:v>6</c:v>
                </c:pt>
                <c:pt idx="7">
                  <c:v>0</c:v>
                </c:pt>
                <c:pt idx="8">
                  <c:v>206.63333333333327</c:v>
                </c:pt>
                <c:pt idx="9">
                  <c:v>196.63333333333327</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266700</xdr:colOff>
      <xdr:row>23</xdr:row>
      <xdr:rowOff>1009650</xdr:rowOff>
    </xdr:from>
    <xdr:to>
      <xdr:col>16</xdr:col>
      <xdr:colOff>0</xdr:colOff>
      <xdr:row>25</xdr:row>
      <xdr:rowOff>419100</xdr:rowOff>
    </xdr:to>
    <xdr:sp macro="" textlink="">
      <xdr:nvSpPr>
        <xdr:cNvPr id="2" name="Rounded Rectangle 1">
          <a:extLst>
            <a:ext uri="{FF2B5EF4-FFF2-40B4-BE49-F238E27FC236}">
              <a16:creationId xmlns:a16="http://schemas.microsoft.com/office/drawing/2014/main" id="{3CAE0840-F273-2BF5-1D1C-EF20DD03218D}"/>
            </a:ext>
          </a:extLst>
        </xdr:cNvPr>
        <xdr:cNvSpPr/>
      </xdr:nvSpPr>
      <xdr:spPr>
        <a:xfrm>
          <a:off x="10010775" y="23574375"/>
          <a:ext cx="3028950" cy="2886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l"/>
          <a:r>
            <a:rPr lang="en-US" sz="1800">
              <a:solidFill>
                <a:schemeClr val="lt1"/>
              </a:solidFill>
              <a:latin typeface="+mn-lt"/>
              <a:ea typeface="+mn-lt"/>
              <a:cs typeface="+mn-lt"/>
            </a:rPr>
            <a:t>Additional detail for Level 5 delivery will be released in due course.</a:t>
          </a:r>
        </a:p>
        <a:p>
          <a:pPr marL="0" indent="0" algn="l"/>
          <a:r>
            <a:rPr lang="en-US" sz="1800">
              <a:solidFill>
                <a:schemeClr val="lt1"/>
              </a:solidFill>
              <a:latin typeface="+mn-lt"/>
              <a:ea typeface="+mn-lt"/>
              <a:cs typeface="+mn-lt"/>
            </a:rPr>
            <a:t>Any numbers showing at present are for illustration only and will be replaced.</a:t>
          </a:r>
        </a:p>
      </xdr:txBody>
    </xdr:sp>
    <xdr:clientData/>
  </xdr:twoCellAnchor>
  <xdr:twoCellAnchor>
    <xdr:from>
      <xdr:col>10</xdr:col>
      <xdr:colOff>276225</xdr:colOff>
      <xdr:row>30</xdr:row>
      <xdr:rowOff>247650</xdr:rowOff>
    </xdr:from>
    <xdr:to>
      <xdr:col>16</xdr:col>
      <xdr:colOff>0</xdr:colOff>
      <xdr:row>31</xdr:row>
      <xdr:rowOff>1524000</xdr:rowOff>
    </xdr:to>
    <xdr:sp macro="" textlink="">
      <xdr:nvSpPr>
        <xdr:cNvPr id="3" name="Rounded Rectangle 2">
          <a:extLst>
            <a:ext uri="{FF2B5EF4-FFF2-40B4-BE49-F238E27FC236}">
              <a16:creationId xmlns:a16="http://schemas.microsoft.com/office/drawing/2014/main" id="{E6680CB9-1792-4DDC-8280-84AE5E225862}"/>
            </a:ext>
            <a:ext uri="{147F2762-F138-4A5C-976F-8EAC2B608ADB}">
              <a16:predDERef xmlns:a16="http://schemas.microsoft.com/office/drawing/2014/main" pred="{3CAE0840-F273-2BF5-1D1C-EF20DD03218D}"/>
            </a:ext>
          </a:extLst>
        </xdr:cNvPr>
        <xdr:cNvSpPr/>
      </xdr:nvSpPr>
      <xdr:spPr>
        <a:xfrm>
          <a:off x="10020300" y="33289875"/>
          <a:ext cx="3028950" cy="2886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800">
              <a:solidFill>
                <a:schemeClr val="lt1"/>
              </a:solidFill>
              <a:latin typeface="+mn-lt"/>
              <a:ea typeface="+mn-lt"/>
              <a:cs typeface="+mn-lt"/>
            </a:rPr>
            <a:t>Additional detail for Level 6 delivery will be released in due course.</a:t>
          </a:r>
        </a:p>
        <a:p>
          <a:pPr marL="0" indent="0" algn="l"/>
          <a:r>
            <a:rPr lang="en-US" sz="1800">
              <a:solidFill>
                <a:schemeClr val="lt1"/>
              </a:solidFill>
              <a:latin typeface="+mn-lt"/>
              <a:ea typeface="+mn-lt"/>
              <a:cs typeface="+mn-lt"/>
            </a:rPr>
            <a:t>Any numbers showing at present are for illustration only and will be replaced.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14</xdr:row>
      <xdr:rowOff>410440</xdr:rowOff>
    </xdr:from>
    <xdr:to>
      <xdr:col>8</xdr:col>
      <xdr:colOff>457200</xdr:colOff>
      <xdr:row>40</xdr:row>
      <xdr:rowOff>76200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2971800</xdr:colOff>
      <xdr:row>12</xdr:row>
      <xdr:rowOff>95250</xdr:rowOff>
    </xdr:from>
    <xdr:to>
      <xdr:col>8</xdr:col>
      <xdr:colOff>285750</xdr:colOff>
      <xdr:row>14</xdr:row>
      <xdr:rowOff>1028700</xdr:rowOff>
    </xdr:to>
    <xdr:sp macro="" textlink="">
      <xdr:nvSpPr>
        <xdr:cNvPr id="2" name="Rounded Rectangle 1">
          <a:extLst>
            <a:ext uri="{FF2B5EF4-FFF2-40B4-BE49-F238E27FC236}">
              <a16:creationId xmlns:a16="http://schemas.microsoft.com/office/drawing/2014/main" id="{F5F7B5FC-A5AB-BC19-FFE9-733AFAC38F91}"/>
            </a:ext>
            <a:ext uri="{147F2762-F138-4A5C-976F-8EAC2B608ADB}">
              <a16:predDERef xmlns:a16="http://schemas.microsoft.com/office/drawing/2014/main" pred="{EE51C6F6-563A-498F-8310-A4F0263F568B}"/>
            </a:ext>
          </a:extLst>
        </xdr:cNvPr>
        <xdr:cNvSpPr/>
      </xdr:nvSpPr>
      <xdr:spPr>
        <a:xfrm>
          <a:off x="7343775" y="3086100"/>
          <a:ext cx="2124075" cy="1466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100">
              <a:solidFill>
                <a:schemeClr val="lt1"/>
              </a:solidFill>
              <a:latin typeface="+mn-lt"/>
              <a:ea typeface="+mn-lt"/>
              <a:cs typeface="+mn-lt"/>
            </a:rPr>
            <a:t>NOte.The overall balance of delivery modes will be updated once detail for LEvel 5 and 6 can be released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apprenticeship-standards/electrical-or-electronic-technical-support-engineer-degree-v1-1" TargetMode="External"/><Relationship Id="rId2" Type="http://schemas.openxmlformats.org/officeDocument/2006/relationships/hyperlink" Target="https://www.instituteforapprenticeships.org/media/1726/l6-pdd-epa-final-pdf-version-28th-mar-18.pdf" TargetMode="External"/><Relationship Id="rId1" Type="http://schemas.openxmlformats.org/officeDocument/2006/relationships/hyperlink" Target="https://www.instituteforapprenticeships.org/apprenticeship-standards/product-design-and-development-engineer-degre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instituteforapprenticeships.org/media/1740/st0024_electrical_electronic-technical-support-engineer_l6_ap-for-publication_11041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B62"/>
  <sheetViews>
    <sheetView tabSelected="1" zoomScale="55" zoomScaleNormal="55" workbookViewId="0">
      <selection activeCell="F11" sqref="F11"/>
    </sheetView>
  </sheetViews>
  <sheetFormatPr defaultRowHeight="1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9" width="7.42578125" customWidth="1"/>
    <col min="20" max="20" width="34.28515625" customWidth="1"/>
    <col min="21" max="21" width="34.140625" customWidth="1"/>
    <col min="22" max="22" width="36.28515625" customWidth="1"/>
    <col min="23" max="49" width="10.85546875" style="2" customWidth="1"/>
  </cols>
  <sheetData>
    <row r="1" spans="1:54" ht="15.95" customHeight="1">
      <c r="A1" s="5"/>
      <c r="B1" s="5"/>
      <c r="C1" s="5"/>
      <c r="D1" s="5"/>
      <c r="E1" s="5"/>
      <c r="F1" s="5"/>
      <c r="G1" s="5"/>
      <c r="H1" s="5"/>
      <c r="I1" s="5"/>
      <c r="J1" s="5"/>
      <c r="K1" s="5"/>
      <c r="L1" s="5"/>
      <c r="M1" s="5"/>
      <c r="N1" s="5"/>
      <c r="O1" s="5"/>
      <c r="P1" s="5"/>
      <c r="Q1" s="5"/>
      <c r="R1" s="5"/>
      <c r="S1" s="5"/>
      <c r="T1" s="5"/>
      <c r="U1" s="5"/>
      <c r="V1" s="5"/>
      <c r="W1" s="6"/>
      <c r="X1" s="6"/>
      <c r="Y1" s="6"/>
      <c r="Z1" s="6"/>
      <c r="AA1" s="6"/>
      <c r="AB1" s="6"/>
      <c r="AC1" s="6"/>
      <c r="AD1" s="6"/>
      <c r="AE1" s="6"/>
      <c r="AF1" s="6"/>
      <c r="AG1" s="6"/>
      <c r="AH1" s="6"/>
      <c r="AI1" s="6"/>
      <c r="AJ1" s="6"/>
      <c r="AK1" s="6"/>
      <c r="AL1" s="6"/>
      <c r="AM1" s="6"/>
      <c r="AN1" s="6"/>
      <c r="AO1" s="6"/>
      <c r="AP1" s="6"/>
      <c r="AQ1" s="6"/>
      <c r="AR1" s="6"/>
      <c r="AS1" s="6"/>
      <c r="AT1" s="6"/>
      <c r="AU1" s="6"/>
      <c r="AV1" s="6"/>
      <c r="AW1" s="6"/>
      <c r="AX1" s="5"/>
      <c r="AY1" s="5"/>
      <c r="AZ1" s="5"/>
      <c r="BA1" s="5"/>
      <c r="BB1" s="5"/>
    </row>
    <row r="2" spans="1:54" s="1" customFormat="1" ht="25.5" customHeight="1">
      <c r="A2" s="7"/>
      <c r="B2" s="7"/>
      <c r="C2" s="14" t="s">
        <v>0</v>
      </c>
      <c r="D2" s="112" t="s">
        <v>1</v>
      </c>
      <c r="E2" s="14"/>
      <c r="F2" s="14"/>
      <c r="G2" s="93"/>
      <c r="H2" s="93"/>
      <c r="I2" s="141" t="s">
        <v>2</v>
      </c>
      <c r="J2" s="142"/>
      <c r="K2" s="142"/>
      <c r="L2" s="142"/>
      <c r="M2" s="142"/>
      <c r="N2" s="142"/>
      <c r="O2" s="142"/>
      <c r="P2" s="142"/>
      <c r="Q2" s="142"/>
      <c r="R2" s="142"/>
      <c r="S2" s="142"/>
      <c r="T2" s="142"/>
      <c r="U2" s="142"/>
      <c r="V2" s="142"/>
      <c r="W2" s="142"/>
      <c r="X2" s="142"/>
      <c r="Y2" s="142"/>
      <c r="Z2" s="142"/>
      <c r="AA2" s="142"/>
      <c r="AB2" s="142"/>
      <c r="AC2" s="94"/>
      <c r="AD2" s="94"/>
      <c r="AE2" s="7"/>
      <c r="AF2" s="7"/>
      <c r="AG2" s="7"/>
      <c r="AH2" s="7"/>
      <c r="AI2" s="7"/>
      <c r="AJ2" s="7"/>
      <c r="AK2" s="7"/>
      <c r="AL2" s="7"/>
      <c r="AM2" s="7"/>
      <c r="AN2" s="7"/>
      <c r="AO2" s="7"/>
      <c r="AP2" s="7"/>
      <c r="AQ2" s="7"/>
      <c r="AR2" s="7"/>
      <c r="AS2" s="7"/>
      <c r="AT2" s="7"/>
      <c r="AU2" s="7"/>
      <c r="AV2" s="7"/>
      <c r="AW2" s="7"/>
      <c r="AX2" s="7"/>
      <c r="AY2" s="7"/>
      <c r="AZ2" s="7"/>
      <c r="BA2" s="7"/>
      <c r="BB2" s="7"/>
    </row>
    <row r="3" spans="1:54" s="1" customFormat="1" ht="25.5" customHeight="1">
      <c r="A3" s="7"/>
      <c r="B3" s="7"/>
      <c r="C3" s="15"/>
      <c r="D3" s="15"/>
      <c r="E3" s="15"/>
      <c r="F3" s="15"/>
      <c r="G3" s="95"/>
      <c r="H3" s="96"/>
      <c r="I3" s="141" t="s">
        <v>3</v>
      </c>
      <c r="J3" s="143"/>
      <c r="K3" s="143"/>
      <c r="L3" s="143"/>
      <c r="M3" s="143"/>
      <c r="N3" s="143"/>
      <c r="O3" s="143"/>
      <c r="P3" s="143"/>
      <c r="Q3" s="143"/>
      <c r="R3" s="143"/>
      <c r="S3" s="143"/>
      <c r="T3" s="143"/>
      <c r="U3" s="143"/>
      <c r="V3" s="143"/>
      <c r="W3" s="143"/>
      <c r="X3" s="143"/>
      <c r="Y3" s="143"/>
      <c r="Z3" s="143"/>
      <c r="AA3" s="143"/>
      <c r="AB3" s="143"/>
      <c r="AC3" s="94"/>
      <c r="AD3" s="94"/>
      <c r="AE3" s="7"/>
      <c r="AF3" s="7"/>
      <c r="AG3" s="7"/>
      <c r="AH3" s="7"/>
      <c r="AI3" s="7"/>
      <c r="AJ3" s="7"/>
      <c r="AK3" s="7"/>
      <c r="AL3" s="7"/>
      <c r="AM3" s="7"/>
      <c r="AN3" s="7"/>
      <c r="AO3" s="7"/>
      <c r="AP3" s="7"/>
      <c r="AQ3" s="7"/>
      <c r="AR3" s="7"/>
      <c r="AS3" s="7"/>
      <c r="AT3" s="7"/>
      <c r="AU3" s="7"/>
      <c r="AV3" s="7"/>
      <c r="AW3" s="7"/>
      <c r="AX3" s="7"/>
      <c r="AY3" s="7"/>
      <c r="AZ3" s="7"/>
      <c r="BA3" s="7"/>
      <c r="BB3" s="7"/>
    </row>
    <row r="4" spans="1:54" s="1" customFormat="1" ht="25.5" customHeight="1">
      <c r="A4" s="7"/>
      <c r="B4" s="7"/>
      <c r="C4" s="14" t="s">
        <v>4</v>
      </c>
      <c r="D4" s="15"/>
      <c r="E4" s="15"/>
      <c r="F4" s="15"/>
      <c r="G4" s="95"/>
      <c r="H4" s="95"/>
      <c r="I4" s="97">
        <v>6</v>
      </c>
      <c r="J4" s="97"/>
      <c r="K4" s="97"/>
      <c r="L4" s="97"/>
      <c r="M4" s="97"/>
      <c r="N4" s="97"/>
      <c r="O4" s="97"/>
      <c r="P4" s="97"/>
      <c r="Q4" s="97"/>
      <c r="R4" s="97"/>
      <c r="S4" s="97"/>
      <c r="T4" s="97"/>
      <c r="U4" s="97"/>
      <c r="V4" s="97"/>
      <c r="W4" s="97"/>
      <c r="X4" s="97"/>
      <c r="Y4" s="97"/>
      <c r="Z4" s="97"/>
      <c r="AA4" s="97"/>
      <c r="AB4" s="97"/>
      <c r="AC4" s="94"/>
      <c r="AD4" s="94"/>
      <c r="AE4" s="7"/>
      <c r="AF4" s="7"/>
      <c r="AG4" s="7"/>
      <c r="AH4" s="7"/>
      <c r="AI4" s="7"/>
      <c r="AJ4" s="7"/>
      <c r="AK4" s="7"/>
      <c r="AL4" s="7"/>
      <c r="AM4" s="7"/>
      <c r="AN4" s="7"/>
      <c r="AO4" s="7"/>
      <c r="AP4" s="7"/>
      <c r="AQ4" s="7"/>
      <c r="AR4" s="7"/>
      <c r="AS4" s="7"/>
      <c r="AT4" s="7"/>
      <c r="AU4" s="7"/>
      <c r="AV4" s="7"/>
      <c r="AW4" s="7"/>
      <c r="AX4" s="7"/>
      <c r="AY4" s="7"/>
      <c r="AZ4" s="7"/>
      <c r="BA4" s="7"/>
      <c r="BB4" s="7"/>
    </row>
    <row r="5" spans="1:54" ht="25.5" customHeight="1">
      <c r="A5" s="5"/>
      <c r="B5" s="5"/>
      <c r="C5" s="15"/>
      <c r="D5" s="15"/>
      <c r="E5" s="15"/>
      <c r="F5" s="15"/>
      <c r="G5" s="15"/>
      <c r="H5" s="15"/>
      <c r="I5" s="16"/>
      <c r="J5" s="16"/>
      <c r="K5" s="16"/>
      <c r="L5" s="16"/>
      <c r="M5" s="16"/>
      <c r="N5" s="16"/>
      <c r="O5" s="16"/>
      <c r="P5" s="16"/>
      <c r="Q5" s="16"/>
      <c r="R5" s="16"/>
      <c r="S5" s="16"/>
      <c r="T5" s="16"/>
      <c r="U5" s="16"/>
      <c r="V5" s="16"/>
      <c r="W5" s="16"/>
      <c r="X5" s="16"/>
      <c r="Y5" s="16"/>
      <c r="Z5" s="16"/>
      <c r="AA5" s="16"/>
      <c r="AB5" s="16"/>
      <c r="AC5" s="6"/>
      <c r="AD5" s="6"/>
      <c r="AE5" s="144" t="s">
        <v>5</v>
      </c>
      <c r="AF5" s="145"/>
      <c r="AG5" s="145"/>
      <c r="AH5" s="145"/>
      <c r="AI5" s="145"/>
      <c r="AJ5" s="145"/>
      <c r="AK5" s="146"/>
      <c r="AL5" s="6"/>
      <c r="AM5" s="6"/>
      <c r="AN5" s="6"/>
      <c r="AO5" s="6"/>
      <c r="AP5" s="6"/>
      <c r="AQ5" s="6"/>
      <c r="AR5" s="6"/>
      <c r="AS5" s="6"/>
      <c r="AT5" s="6"/>
      <c r="AU5" s="6"/>
      <c r="AV5" s="6"/>
      <c r="AW5" s="6"/>
      <c r="AX5" s="5"/>
      <c r="AY5" s="5"/>
      <c r="AZ5" s="5"/>
      <c r="BA5" s="5"/>
      <c r="BB5" s="5"/>
    </row>
    <row r="6" spans="1:54" ht="25.5" customHeight="1">
      <c r="A6" s="5"/>
      <c r="B6" s="5"/>
      <c r="C6" s="14" t="s">
        <v>6</v>
      </c>
      <c r="D6" s="14"/>
      <c r="E6" s="14"/>
      <c r="F6" s="14"/>
      <c r="G6" s="14"/>
      <c r="H6" s="93"/>
      <c r="I6" s="95" t="s">
        <v>7</v>
      </c>
      <c r="J6" s="95"/>
      <c r="K6" s="95"/>
      <c r="L6" s="95"/>
      <c r="M6" s="95"/>
      <c r="N6" s="95"/>
      <c r="O6" s="95"/>
      <c r="P6" s="95"/>
      <c r="Q6" s="95"/>
      <c r="R6" s="95"/>
      <c r="S6" s="95"/>
      <c r="T6" s="95"/>
      <c r="U6" s="95"/>
      <c r="V6" s="95"/>
      <c r="W6" s="95"/>
      <c r="X6" s="95"/>
      <c r="Y6" s="95"/>
      <c r="Z6" s="95"/>
      <c r="AA6" s="95"/>
      <c r="AB6" s="95"/>
      <c r="AC6" s="98"/>
      <c r="AD6" s="98"/>
      <c r="AE6" s="147" t="s">
        <v>8</v>
      </c>
      <c r="AF6" s="148"/>
      <c r="AG6" s="148"/>
      <c r="AH6" s="148"/>
      <c r="AI6" s="148"/>
      <c r="AJ6" s="148"/>
      <c r="AK6" s="149"/>
      <c r="AL6" s="6"/>
      <c r="AM6" s="6"/>
      <c r="AN6" s="6"/>
      <c r="AO6" s="6"/>
      <c r="AP6" s="6"/>
      <c r="AQ6" s="6"/>
      <c r="AR6" s="6"/>
      <c r="AS6" s="6"/>
      <c r="AT6" s="6"/>
      <c r="AU6" s="6"/>
      <c r="AV6" s="6"/>
      <c r="AW6" s="6"/>
      <c r="AX6" s="5"/>
      <c r="AY6" s="5"/>
      <c r="AZ6" s="5"/>
      <c r="BA6" s="5"/>
      <c r="BB6" s="5"/>
    </row>
    <row r="7" spans="1:54" ht="25.5" customHeight="1">
      <c r="A7" s="5"/>
      <c r="B7" s="5"/>
      <c r="C7" s="15"/>
      <c r="D7" s="15"/>
      <c r="E7" s="15"/>
      <c r="F7" s="15"/>
      <c r="G7" s="15"/>
      <c r="H7" s="15"/>
      <c r="I7" s="15"/>
      <c r="J7" s="15"/>
      <c r="K7" s="15"/>
      <c r="L7" s="15"/>
      <c r="M7" s="15"/>
      <c r="N7" s="15"/>
      <c r="O7" s="15"/>
      <c r="P7" s="15"/>
      <c r="Q7" s="15"/>
      <c r="R7" s="15"/>
      <c r="S7" s="15"/>
      <c r="T7" s="15"/>
      <c r="U7" s="15"/>
      <c r="V7" s="15"/>
      <c r="W7" s="15"/>
      <c r="X7" s="15"/>
      <c r="Y7" s="15"/>
      <c r="Z7" s="15"/>
      <c r="AA7" s="15"/>
      <c r="AB7" s="15"/>
      <c r="AC7" s="6"/>
      <c r="AD7" s="6"/>
      <c r="AE7" s="135" t="s">
        <v>9</v>
      </c>
      <c r="AF7" s="136"/>
      <c r="AG7" s="136"/>
      <c r="AH7" s="136"/>
      <c r="AI7" s="136"/>
      <c r="AJ7" s="136"/>
      <c r="AK7" s="137"/>
      <c r="AL7" s="6"/>
      <c r="AM7" s="6"/>
      <c r="AN7" s="6"/>
      <c r="AO7" s="6"/>
      <c r="AP7" s="6"/>
      <c r="AQ7" s="6"/>
      <c r="AR7" s="6"/>
      <c r="AS7" s="6"/>
      <c r="AT7" s="6"/>
      <c r="AU7" s="6"/>
      <c r="AV7" s="6"/>
      <c r="AW7" s="6"/>
      <c r="AX7" s="5"/>
      <c r="AY7" s="5"/>
      <c r="AZ7" s="5"/>
      <c r="BA7" s="5"/>
      <c r="BB7" s="5"/>
    </row>
    <row r="8" spans="1:54" ht="25.5" customHeight="1">
      <c r="A8" s="5"/>
      <c r="B8" s="5"/>
      <c r="C8" s="15"/>
      <c r="D8" s="15"/>
      <c r="E8" s="15"/>
      <c r="F8" s="15"/>
      <c r="G8" s="15"/>
      <c r="H8" s="15"/>
      <c r="I8" s="16"/>
      <c r="J8" s="16"/>
      <c r="K8" s="16"/>
      <c r="L8" s="16"/>
      <c r="M8" s="16"/>
      <c r="N8" s="16"/>
      <c r="O8" s="16"/>
      <c r="P8" s="16"/>
      <c r="Q8" s="16"/>
      <c r="R8" s="16"/>
      <c r="S8" s="134" t="s">
        <v>10</v>
      </c>
      <c r="T8" s="134"/>
      <c r="U8" s="134"/>
      <c r="V8" s="134"/>
      <c r="W8" s="134"/>
      <c r="X8" s="134"/>
      <c r="Y8" s="134"/>
      <c r="Z8" s="16"/>
      <c r="AA8" s="16"/>
      <c r="AB8" s="16"/>
      <c r="AC8" s="6"/>
      <c r="AD8" s="6"/>
      <c r="AE8" s="150" t="s">
        <v>11</v>
      </c>
      <c r="AF8" s="151"/>
      <c r="AG8" s="151"/>
      <c r="AH8" s="151"/>
      <c r="AI8" s="151"/>
      <c r="AJ8" s="151"/>
      <c r="AK8" s="152"/>
      <c r="AL8" s="6"/>
      <c r="AM8" s="6"/>
      <c r="AN8" s="6"/>
      <c r="AO8" s="6"/>
      <c r="AP8" s="6"/>
      <c r="AQ8" s="6"/>
      <c r="AR8" s="6"/>
      <c r="AS8" s="6"/>
      <c r="AT8" s="6"/>
      <c r="AU8" s="6"/>
      <c r="AV8" s="6"/>
      <c r="AW8" s="6"/>
      <c r="AX8" s="5"/>
      <c r="AY8" s="5"/>
      <c r="AZ8" s="5"/>
      <c r="BA8" s="5"/>
      <c r="BB8" s="5"/>
    </row>
    <row r="9" spans="1:54" ht="25.5" customHeight="1">
      <c r="A9" s="5"/>
      <c r="B9" s="5"/>
      <c r="C9" s="15" t="s">
        <v>12</v>
      </c>
      <c r="D9" s="15"/>
      <c r="E9" s="15"/>
      <c r="F9" s="15"/>
      <c r="G9" s="113"/>
      <c r="H9" s="113" t="s">
        <v>13</v>
      </c>
      <c r="I9" s="114">
        <v>42</v>
      </c>
      <c r="J9" s="42" t="s">
        <v>14</v>
      </c>
      <c r="K9" s="16"/>
      <c r="L9" s="16"/>
      <c r="M9" s="16"/>
      <c r="N9" s="16"/>
      <c r="O9" s="16"/>
      <c r="P9" s="16"/>
      <c r="Q9" s="16"/>
      <c r="R9" s="16"/>
      <c r="S9" s="134"/>
      <c r="T9" s="134"/>
      <c r="U9" s="134"/>
      <c r="V9" s="134"/>
      <c r="W9" s="134"/>
      <c r="X9" s="134"/>
      <c r="Y9" s="134"/>
      <c r="Z9" s="16"/>
      <c r="AA9" s="16"/>
      <c r="AB9" s="16"/>
      <c r="AC9" s="16"/>
      <c r="AD9" s="16"/>
      <c r="AE9" s="16"/>
      <c r="AF9" s="16"/>
      <c r="AG9" s="16"/>
      <c r="AH9" s="16"/>
      <c r="AI9" s="16"/>
      <c r="AJ9" s="16"/>
      <c r="AK9" s="16"/>
      <c r="AL9" s="16"/>
      <c r="AM9" s="16"/>
      <c r="AN9" s="16"/>
      <c r="AO9" s="6"/>
      <c r="AP9" s="6"/>
      <c r="AQ9" s="6"/>
      <c r="AR9" s="6"/>
      <c r="AS9" s="6"/>
      <c r="AT9" s="6"/>
      <c r="AU9" s="6"/>
      <c r="AV9" s="6"/>
      <c r="AW9" s="6"/>
      <c r="AX9" s="5"/>
      <c r="AY9" s="5"/>
      <c r="AZ9" s="5"/>
      <c r="BA9" s="5"/>
      <c r="BB9" s="5"/>
    </row>
    <row r="10" spans="1:54" ht="25.5" customHeight="1">
      <c r="A10" s="5"/>
      <c r="B10" s="5"/>
      <c r="C10" s="15" t="s">
        <v>15</v>
      </c>
      <c r="D10" s="15"/>
      <c r="E10" s="15"/>
      <c r="F10" s="15"/>
      <c r="G10" s="15"/>
      <c r="H10" s="15"/>
      <c r="I10" s="131">
        <f>46.4*6*I9/12</f>
        <v>974.4</v>
      </c>
      <c r="J10" s="15"/>
      <c r="K10" s="35"/>
      <c r="L10" s="35"/>
      <c r="M10" s="35"/>
      <c r="N10" s="35"/>
      <c r="O10" s="35"/>
      <c r="P10" s="35"/>
      <c r="Q10" s="35"/>
      <c r="R10" s="35"/>
      <c r="S10" s="134"/>
      <c r="T10" s="134"/>
      <c r="U10" s="134"/>
      <c r="V10" s="134"/>
      <c r="W10" s="134"/>
      <c r="X10" s="134"/>
      <c r="Y10" s="134"/>
      <c r="Z10" s="35"/>
      <c r="AA10" s="35"/>
      <c r="AB10" s="35"/>
      <c r="AC10" s="6"/>
      <c r="AD10" s="6"/>
      <c r="AE10" s="6"/>
      <c r="AF10" s="6"/>
      <c r="AG10" s="6"/>
      <c r="AH10" s="6"/>
      <c r="AI10" s="6"/>
      <c r="AJ10" s="6"/>
      <c r="AK10" s="6"/>
      <c r="AL10" s="6"/>
      <c r="AM10" s="6"/>
      <c r="AN10" s="6"/>
      <c r="AO10" s="6"/>
      <c r="AP10" s="6"/>
      <c r="AQ10" s="6"/>
      <c r="AR10" s="6"/>
      <c r="AS10" s="6"/>
      <c r="AT10" s="6"/>
      <c r="AU10" s="6"/>
      <c r="AV10" s="6"/>
      <c r="AW10" s="6"/>
      <c r="AX10" s="5"/>
      <c r="AY10" s="5"/>
      <c r="AZ10" s="5"/>
      <c r="BA10" s="5"/>
      <c r="BB10" s="5"/>
    </row>
    <row r="11" spans="1:54" ht="25.5" customHeight="1">
      <c r="A11" s="5"/>
      <c r="B11" s="5"/>
      <c r="C11" s="15" t="s">
        <v>16</v>
      </c>
      <c r="D11" s="15"/>
      <c r="E11" s="15"/>
      <c r="F11" s="15"/>
      <c r="G11" s="15"/>
      <c r="H11" s="15"/>
      <c r="I11" s="131">
        <f>I35</f>
        <v>974.39999999999986</v>
      </c>
      <c r="J11" s="42" t="s">
        <v>17</v>
      </c>
      <c r="K11" s="35"/>
      <c r="L11" s="35"/>
      <c r="M11" s="35"/>
      <c r="N11" s="35"/>
      <c r="O11" s="35"/>
      <c r="P11" s="35"/>
      <c r="Q11" s="35"/>
      <c r="R11" s="35"/>
      <c r="S11" s="134"/>
      <c r="T11" s="134"/>
      <c r="U11" s="134"/>
      <c r="V11" s="134"/>
      <c r="W11" s="134"/>
      <c r="X11" s="134"/>
      <c r="Y11" s="134"/>
      <c r="Z11" s="35"/>
      <c r="AA11" s="35"/>
      <c r="AB11" s="35"/>
      <c r="AC11" s="6"/>
      <c r="AD11" s="6"/>
      <c r="AE11" s="6"/>
      <c r="AF11" s="6"/>
      <c r="AG11" s="6"/>
      <c r="AH11" s="6"/>
      <c r="AI11" s="6"/>
      <c r="AJ11" s="6"/>
      <c r="AK11" s="6"/>
      <c r="AL11" s="6"/>
      <c r="AM11" s="6"/>
      <c r="AN11" s="6"/>
      <c r="AO11" s="6"/>
      <c r="AP11" s="6"/>
      <c r="AQ11" s="6"/>
      <c r="AR11" s="6"/>
      <c r="AS11" s="6"/>
      <c r="AT11" s="6"/>
      <c r="AU11" s="6"/>
      <c r="AV11" s="6"/>
      <c r="AW11" s="6"/>
      <c r="AX11" s="5"/>
      <c r="AY11" s="5"/>
      <c r="AZ11" s="5"/>
      <c r="BA11" s="5"/>
      <c r="BB11" s="5"/>
    </row>
    <row r="12" spans="1:54" ht="21" customHeight="1">
      <c r="A12" s="5"/>
      <c r="B12" s="5"/>
      <c r="C12" s="5"/>
      <c r="D12" s="5"/>
      <c r="E12" s="5"/>
      <c r="F12" s="5"/>
      <c r="G12" s="5"/>
      <c r="H12" s="5"/>
      <c r="I12" s="5"/>
      <c r="J12" s="5"/>
      <c r="K12" s="5"/>
      <c r="L12" s="5"/>
      <c r="M12" s="5"/>
      <c r="N12" s="5"/>
      <c r="O12" s="5"/>
      <c r="P12" s="5"/>
      <c r="Q12" s="5"/>
      <c r="R12" s="5"/>
      <c r="S12" s="134"/>
      <c r="T12" s="134"/>
      <c r="U12" s="134"/>
      <c r="V12" s="134"/>
      <c r="W12" s="134"/>
      <c r="X12" s="134"/>
      <c r="Y12" s="134"/>
      <c r="Z12" s="6"/>
      <c r="AA12" s="6"/>
      <c r="AB12" s="6"/>
      <c r="AC12" s="6"/>
      <c r="AD12" s="6"/>
      <c r="AE12" s="6"/>
      <c r="AF12" s="6"/>
      <c r="AG12" s="6"/>
      <c r="AH12" s="6"/>
      <c r="AI12" s="6"/>
      <c r="AJ12" s="6"/>
      <c r="AK12" s="6"/>
      <c r="AL12" s="6"/>
      <c r="AM12" s="6"/>
      <c r="AN12" s="6"/>
      <c r="AO12" s="6"/>
      <c r="AP12" s="6"/>
      <c r="AQ12" s="6"/>
      <c r="AR12" s="6"/>
      <c r="AS12" s="6"/>
      <c r="AT12" s="6"/>
      <c r="AU12" s="6"/>
      <c r="AV12" s="6"/>
      <c r="AW12" s="6"/>
      <c r="AX12" s="5"/>
      <c r="AY12" s="5"/>
      <c r="AZ12" s="5"/>
      <c r="BA12" s="5"/>
      <c r="BB12" s="5"/>
    </row>
    <row r="13" spans="1:54">
      <c r="A13" s="5"/>
      <c r="B13" s="5"/>
      <c r="C13" s="5"/>
      <c r="D13" s="5"/>
      <c r="E13" s="5"/>
      <c r="F13" s="5"/>
      <c r="G13" s="5"/>
      <c r="H13" s="5"/>
      <c r="I13" s="5"/>
      <c r="J13" s="5"/>
      <c r="K13" s="5"/>
      <c r="L13" s="5"/>
      <c r="M13" s="5"/>
      <c r="N13" s="5"/>
      <c r="O13" s="5"/>
      <c r="P13" s="5"/>
      <c r="Q13" s="5"/>
      <c r="R13" s="5"/>
      <c r="S13" s="5"/>
      <c r="T13" s="5"/>
      <c r="U13" s="5"/>
      <c r="V13" s="5"/>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5"/>
      <c r="AY13" s="5"/>
      <c r="AZ13" s="5"/>
      <c r="BA13" s="5"/>
      <c r="BB13" s="5"/>
    </row>
    <row r="14" spans="1:54" ht="377.45" customHeight="1">
      <c r="A14" s="5"/>
      <c r="B14" s="5"/>
      <c r="C14" s="43" t="s">
        <v>18</v>
      </c>
      <c r="D14" s="18" t="s">
        <v>19</v>
      </c>
      <c r="E14" s="36" t="s">
        <v>20</v>
      </c>
      <c r="F14" s="36" t="s">
        <v>21</v>
      </c>
      <c r="G14" s="36" t="s">
        <v>22</v>
      </c>
      <c r="H14" s="38" t="s">
        <v>23</v>
      </c>
      <c r="I14" s="38" t="s">
        <v>24</v>
      </c>
      <c r="J14" s="33" t="s">
        <v>25</v>
      </c>
      <c r="K14" s="33" t="s">
        <v>26</v>
      </c>
      <c r="L14" s="33" t="s">
        <v>27</v>
      </c>
      <c r="M14" s="33" t="s">
        <v>28</v>
      </c>
      <c r="N14" s="37" t="s">
        <v>29</v>
      </c>
      <c r="O14" s="37" t="s">
        <v>30</v>
      </c>
      <c r="P14" s="33" t="s">
        <v>31</v>
      </c>
      <c r="Q14" s="39" t="s">
        <v>32</v>
      </c>
      <c r="R14" s="39" t="s">
        <v>33</v>
      </c>
      <c r="S14" s="39" t="s">
        <v>34</v>
      </c>
      <c r="T14" s="138" t="s">
        <v>35</v>
      </c>
      <c r="U14" s="139"/>
      <c r="V14" s="140"/>
      <c r="W14" s="99" t="s">
        <v>36</v>
      </c>
      <c r="X14" s="99" t="s">
        <v>37</v>
      </c>
      <c r="Y14" s="99" t="s">
        <v>38</v>
      </c>
      <c r="Z14" s="99" t="s">
        <v>39</v>
      </c>
      <c r="AA14" s="99" t="s">
        <v>40</v>
      </c>
      <c r="AB14" s="99" t="s">
        <v>41</v>
      </c>
      <c r="AC14" s="99" t="s">
        <v>42</v>
      </c>
      <c r="AD14" s="99" t="s">
        <v>43</v>
      </c>
      <c r="AE14" s="99" t="s">
        <v>44</v>
      </c>
      <c r="AF14" s="99" t="s">
        <v>45</v>
      </c>
      <c r="AG14" s="99" t="s">
        <v>46</v>
      </c>
      <c r="AH14" s="99" t="s">
        <v>47</v>
      </c>
      <c r="AI14" s="99" t="s">
        <v>48</v>
      </c>
      <c r="AJ14" s="99" t="s">
        <v>49</v>
      </c>
      <c r="AK14" s="99" t="s">
        <v>50</v>
      </c>
      <c r="AL14" s="99" t="s">
        <v>51</v>
      </c>
      <c r="AM14" s="99" t="s">
        <v>52</v>
      </c>
      <c r="AN14" s="99" t="s">
        <v>53</v>
      </c>
      <c r="AO14" s="99" t="s">
        <v>54</v>
      </c>
      <c r="AP14" s="99" t="s">
        <v>55</v>
      </c>
      <c r="AQ14" s="99" t="s">
        <v>56</v>
      </c>
      <c r="AR14" s="99" t="s">
        <v>57</v>
      </c>
      <c r="AS14" s="99" t="s">
        <v>58</v>
      </c>
      <c r="AT14" s="99" t="s">
        <v>59</v>
      </c>
      <c r="AU14" s="99" t="s">
        <v>60</v>
      </c>
      <c r="AV14" s="99" t="s">
        <v>61</v>
      </c>
      <c r="AW14" s="99" t="s">
        <v>62</v>
      </c>
      <c r="AX14" s="5"/>
      <c r="AY14" s="5"/>
      <c r="AZ14" s="5"/>
      <c r="BA14" s="5"/>
      <c r="BB14" s="5"/>
    </row>
    <row r="15" spans="1:54" ht="23.45" customHeight="1">
      <c r="A15" s="5"/>
      <c r="B15" s="5"/>
      <c r="C15" s="9"/>
      <c r="D15" s="17"/>
      <c r="E15" s="17"/>
      <c r="F15" s="17"/>
      <c r="G15" s="17"/>
      <c r="H15" s="17"/>
      <c r="I15" s="10"/>
      <c r="J15" s="10"/>
      <c r="K15" s="10"/>
      <c r="L15" s="10"/>
      <c r="M15" s="10"/>
      <c r="N15" s="10"/>
      <c r="O15" s="10"/>
      <c r="P15" s="10"/>
      <c r="Q15" s="10"/>
      <c r="R15" s="10"/>
      <c r="S15" s="10"/>
      <c r="T15" s="60" t="s">
        <v>63</v>
      </c>
      <c r="U15" s="61" t="s">
        <v>64</v>
      </c>
      <c r="V15" s="61" t="s">
        <v>65</v>
      </c>
      <c r="W15" s="11"/>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5"/>
      <c r="AY15" s="5"/>
      <c r="AZ15" s="5"/>
      <c r="BA15" s="5"/>
      <c r="BB15" s="5"/>
    </row>
    <row r="16" spans="1:54" ht="151.5" customHeight="1">
      <c r="A16" s="5"/>
      <c r="B16" s="132" t="s">
        <v>66</v>
      </c>
      <c r="C16" s="115" t="s">
        <v>67</v>
      </c>
      <c r="D16" s="24">
        <v>20</v>
      </c>
      <c r="E16" s="24">
        <v>1</v>
      </c>
      <c r="F16" s="24">
        <v>9</v>
      </c>
      <c r="G16" s="24"/>
      <c r="H16" s="24">
        <v>0</v>
      </c>
      <c r="I16" s="20">
        <f t="shared" ref="I16:I21" si="0">(($D16/(SUM($D$16:$D$35)))*($I$10))-H16</f>
        <v>54.133333333333326</v>
      </c>
      <c r="J16" s="19">
        <v>23</v>
      </c>
      <c r="K16" s="19">
        <v>23</v>
      </c>
      <c r="L16" s="19"/>
      <c r="M16" s="19"/>
      <c r="N16" s="19"/>
      <c r="O16" s="19"/>
      <c r="P16" s="19"/>
      <c r="Q16" s="19"/>
      <c r="R16" s="34">
        <f>(I16-(SUM(J16:Q16)))/2</f>
        <v>4.0666666666666629</v>
      </c>
      <c r="S16" s="44">
        <f>(I16-(SUM(J16:Q16)))/2</f>
        <v>4.0666666666666629</v>
      </c>
      <c r="T16" s="51" t="s">
        <v>68</v>
      </c>
      <c r="U16" s="52" t="s">
        <v>69</v>
      </c>
      <c r="V16" s="53" t="s">
        <v>70</v>
      </c>
      <c r="W16" s="100">
        <v>1</v>
      </c>
      <c r="X16" s="101"/>
      <c r="Y16" s="119"/>
      <c r="Z16" s="101"/>
      <c r="AA16" s="119"/>
      <c r="AB16" s="101"/>
      <c r="AC16" s="101"/>
      <c r="AD16" s="101"/>
      <c r="AE16" s="101"/>
      <c r="AF16" s="119"/>
      <c r="AG16" s="119"/>
      <c r="AH16" s="119"/>
      <c r="AI16" s="119"/>
      <c r="AJ16" s="119"/>
      <c r="AK16" s="101"/>
      <c r="AL16" s="101"/>
      <c r="AM16" s="101"/>
      <c r="AN16" s="101"/>
      <c r="AO16" s="101"/>
      <c r="AP16" s="101"/>
      <c r="AQ16" s="101"/>
      <c r="AR16" s="101"/>
      <c r="AS16" s="101"/>
      <c r="AT16" s="101"/>
      <c r="AU16" s="101"/>
      <c r="AV16" s="101"/>
      <c r="AW16" s="103">
        <v>1</v>
      </c>
      <c r="AX16" s="5"/>
      <c r="AY16" s="5"/>
      <c r="AZ16" s="5"/>
      <c r="BA16" s="5"/>
      <c r="BB16" s="5"/>
    </row>
    <row r="17" spans="1:54" ht="185.25" customHeight="1">
      <c r="A17" s="5"/>
      <c r="B17" s="132"/>
      <c r="C17" s="115" t="s">
        <v>71</v>
      </c>
      <c r="D17" s="24">
        <v>20</v>
      </c>
      <c r="E17" s="24">
        <v>1</v>
      </c>
      <c r="F17" s="24">
        <v>9</v>
      </c>
      <c r="G17" s="24"/>
      <c r="H17" s="24">
        <v>0</v>
      </c>
      <c r="I17" s="20">
        <f t="shared" si="0"/>
        <v>54.133333333333326</v>
      </c>
      <c r="J17" s="19">
        <v>20</v>
      </c>
      <c r="K17" s="19">
        <v>21</v>
      </c>
      <c r="L17" s="19"/>
      <c r="M17" s="19"/>
      <c r="N17" s="19"/>
      <c r="O17" s="19"/>
      <c r="P17" s="19">
        <v>6</v>
      </c>
      <c r="Q17" s="19"/>
      <c r="R17" s="34">
        <f>(I17-(SUM(J17:Q17)))/2</f>
        <v>3.5666666666666629</v>
      </c>
      <c r="S17" s="44">
        <f>(I17-(SUM(J17:Q17)))/2</f>
        <v>3.5666666666666629</v>
      </c>
      <c r="T17" s="54" t="s">
        <v>72</v>
      </c>
      <c r="U17" s="55" t="s">
        <v>73</v>
      </c>
      <c r="V17" s="56" t="s">
        <v>74</v>
      </c>
      <c r="W17" s="100">
        <v>1</v>
      </c>
      <c r="X17" s="102">
        <v>1</v>
      </c>
      <c r="Y17" s="120"/>
      <c r="Z17" s="101"/>
      <c r="AA17" s="119"/>
      <c r="AB17" s="105">
        <v>1</v>
      </c>
      <c r="AC17" s="101"/>
      <c r="AD17" s="101"/>
      <c r="AE17" s="101"/>
      <c r="AF17" s="119"/>
      <c r="AG17" s="119"/>
      <c r="AH17" s="119"/>
      <c r="AI17" s="119"/>
      <c r="AJ17" s="119"/>
      <c r="AK17" s="101"/>
      <c r="AL17" s="101"/>
      <c r="AM17" s="101"/>
      <c r="AN17" s="101"/>
      <c r="AO17" s="101"/>
      <c r="AP17" s="101"/>
      <c r="AQ17" s="101"/>
      <c r="AR17" s="101"/>
      <c r="AS17" s="101"/>
      <c r="AT17" s="101"/>
      <c r="AU17" s="101"/>
      <c r="AV17" s="101"/>
      <c r="AW17" s="103">
        <v>1</v>
      </c>
      <c r="AX17" s="5"/>
      <c r="AY17" s="5"/>
      <c r="AZ17" s="5"/>
      <c r="BA17" s="5"/>
      <c r="BB17" s="5"/>
    </row>
    <row r="18" spans="1:54" ht="152.1" customHeight="1">
      <c r="A18" s="5"/>
      <c r="B18" s="132"/>
      <c r="C18" s="115" t="s">
        <v>75</v>
      </c>
      <c r="D18" s="24">
        <v>20</v>
      </c>
      <c r="E18" s="24">
        <v>1</v>
      </c>
      <c r="F18" s="24">
        <v>9</v>
      </c>
      <c r="G18" s="24"/>
      <c r="H18" s="24">
        <v>0</v>
      </c>
      <c r="I18" s="20">
        <f t="shared" si="0"/>
        <v>54.133333333333326</v>
      </c>
      <c r="J18" s="19">
        <v>24</v>
      </c>
      <c r="K18" s="19">
        <v>24</v>
      </c>
      <c r="L18" s="19"/>
      <c r="M18" s="19"/>
      <c r="N18" s="19"/>
      <c r="O18" s="19"/>
      <c r="P18" s="19"/>
      <c r="Q18" s="19"/>
      <c r="R18" s="34">
        <f>(I18-(SUM(J18:Q18)))/2</f>
        <v>3.0666666666666629</v>
      </c>
      <c r="S18" s="44">
        <f>(I18-(SUM(J18:Q18)))/2</f>
        <v>3.0666666666666629</v>
      </c>
      <c r="T18" s="54" t="s">
        <v>76</v>
      </c>
      <c r="U18" s="55" t="s">
        <v>77</v>
      </c>
      <c r="V18" s="56" t="s">
        <v>78</v>
      </c>
      <c r="W18" s="104">
        <v>1</v>
      </c>
      <c r="X18" s="105">
        <v>1</v>
      </c>
      <c r="Y18" s="119"/>
      <c r="Z18" s="101"/>
      <c r="AA18" s="119"/>
      <c r="AB18" s="119"/>
      <c r="AC18" s="119"/>
      <c r="AD18" s="105">
        <v>1</v>
      </c>
      <c r="AE18" s="102">
        <v>1</v>
      </c>
      <c r="AF18" s="119"/>
      <c r="AG18" s="119"/>
      <c r="AH18" s="119"/>
      <c r="AI18" s="119"/>
      <c r="AJ18" s="119"/>
      <c r="AK18" s="101"/>
      <c r="AL18" s="101"/>
      <c r="AM18" s="101"/>
      <c r="AN18" s="101"/>
      <c r="AO18" s="101"/>
      <c r="AP18" s="101"/>
      <c r="AQ18" s="101"/>
      <c r="AR18" s="101"/>
      <c r="AS18" s="102">
        <v>1</v>
      </c>
      <c r="AT18" s="101"/>
      <c r="AU18" s="101"/>
      <c r="AV18" s="101"/>
      <c r="AW18" s="103">
        <v>1</v>
      </c>
      <c r="AX18" s="5"/>
      <c r="AY18" s="5"/>
      <c r="AZ18" s="5"/>
      <c r="BA18" s="5"/>
      <c r="BB18" s="5"/>
    </row>
    <row r="19" spans="1:54" ht="152.1" customHeight="1">
      <c r="A19" s="5"/>
      <c r="B19" s="132"/>
      <c r="C19" s="115" t="s">
        <v>79</v>
      </c>
      <c r="D19" s="24">
        <v>20</v>
      </c>
      <c r="E19" s="24">
        <v>1</v>
      </c>
      <c r="F19" s="24">
        <v>9</v>
      </c>
      <c r="G19" s="24"/>
      <c r="H19" s="24">
        <v>0</v>
      </c>
      <c r="I19" s="20">
        <f t="shared" si="0"/>
        <v>54.133333333333326</v>
      </c>
      <c r="J19" s="19">
        <v>24</v>
      </c>
      <c r="K19" s="19">
        <v>24</v>
      </c>
      <c r="L19" s="19"/>
      <c r="M19" s="19"/>
      <c r="N19" s="19"/>
      <c r="O19" s="19"/>
      <c r="P19" s="19"/>
      <c r="Q19" s="19"/>
      <c r="R19" s="34">
        <f>(I19-(SUM(J19:Q19)))/2</f>
        <v>3.0666666666666629</v>
      </c>
      <c r="S19" s="44">
        <f>(I19-(SUM(J19:Q19)))/2</f>
        <v>3.0666666666666629</v>
      </c>
      <c r="T19" s="54" t="s">
        <v>80</v>
      </c>
      <c r="U19" s="55" t="s">
        <v>81</v>
      </c>
      <c r="V19" s="56" t="s">
        <v>82</v>
      </c>
      <c r="W19" s="106">
        <v>1</v>
      </c>
      <c r="X19" s="105">
        <v>1</v>
      </c>
      <c r="Y19" s="119"/>
      <c r="Z19" s="102">
        <v>1</v>
      </c>
      <c r="AA19" s="105">
        <v>1</v>
      </c>
      <c r="AB19" s="105">
        <v>1</v>
      </c>
      <c r="AC19" s="119"/>
      <c r="AD19" s="105">
        <v>1</v>
      </c>
      <c r="AE19" s="102">
        <v>1</v>
      </c>
      <c r="AF19" s="119"/>
      <c r="AG19" s="119"/>
      <c r="AH19" s="119"/>
      <c r="AI19" s="105">
        <v>1</v>
      </c>
      <c r="AJ19" s="119"/>
      <c r="AK19" s="101"/>
      <c r="AL19" s="103">
        <v>1</v>
      </c>
      <c r="AM19" s="105">
        <v>1</v>
      </c>
      <c r="AN19" s="103">
        <v>1</v>
      </c>
      <c r="AO19" s="105">
        <v>1</v>
      </c>
      <c r="AP19" s="101"/>
      <c r="AQ19" s="105">
        <v>1</v>
      </c>
      <c r="AR19" s="101"/>
      <c r="AS19" s="102">
        <v>1</v>
      </c>
      <c r="AT19" s="101"/>
      <c r="AU19" s="101"/>
      <c r="AV19" s="101"/>
      <c r="AW19" s="103">
        <v>1</v>
      </c>
      <c r="AX19" s="5"/>
      <c r="AY19" s="5"/>
      <c r="AZ19" s="5"/>
      <c r="BA19" s="5"/>
      <c r="BB19" s="5"/>
    </row>
    <row r="20" spans="1:54" ht="152.1" customHeight="1">
      <c r="A20" s="5"/>
      <c r="B20" s="132"/>
      <c r="C20" s="115" t="s">
        <v>83</v>
      </c>
      <c r="D20" s="24">
        <v>20</v>
      </c>
      <c r="E20" s="24">
        <v>9</v>
      </c>
      <c r="F20" s="24">
        <v>11</v>
      </c>
      <c r="G20" s="24"/>
      <c r="H20" s="24">
        <v>0</v>
      </c>
      <c r="I20" s="20">
        <f t="shared" si="0"/>
        <v>54.133333333333326</v>
      </c>
      <c r="J20" s="19">
        <v>18</v>
      </c>
      <c r="K20" s="19"/>
      <c r="L20" s="19"/>
      <c r="M20" s="19"/>
      <c r="N20" s="19"/>
      <c r="O20" s="19"/>
      <c r="P20" s="19"/>
      <c r="Q20" s="19"/>
      <c r="R20" s="34">
        <f>(I20-(SUM(J20:Q20)))/2</f>
        <v>18.066666666666663</v>
      </c>
      <c r="S20" s="44">
        <f>(I20-(SUM(J20:Q20)))/2</f>
        <v>18.066666666666663</v>
      </c>
      <c r="T20" s="54" t="s">
        <v>84</v>
      </c>
      <c r="U20" s="55" t="s">
        <v>85</v>
      </c>
      <c r="V20" s="56" t="s">
        <v>86</v>
      </c>
      <c r="W20" s="107"/>
      <c r="X20" s="103">
        <v>1</v>
      </c>
      <c r="Y20" s="119"/>
      <c r="Z20" s="105">
        <v>1</v>
      </c>
      <c r="AA20" s="119"/>
      <c r="AB20" s="119"/>
      <c r="AC20" s="119"/>
      <c r="AD20" s="119"/>
      <c r="AE20" s="105">
        <v>1</v>
      </c>
      <c r="AF20" s="119"/>
      <c r="AG20" s="119"/>
      <c r="AH20" s="119"/>
      <c r="AI20" s="119"/>
      <c r="AJ20" s="119"/>
      <c r="AK20" s="105">
        <v>1</v>
      </c>
      <c r="AL20" s="103">
        <v>1</v>
      </c>
      <c r="AM20" s="101"/>
      <c r="AN20" s="101"/>
      <c r="AO20" s="103">
        <v>1</v>
      </c>
      <c r="AP20" s="105">
        <v>1</v>
      </c>
      <c r="AQ20" s="101"/>
      <c r="AR20" s="101"/>
      <c r="AS20" s="101"/>
      <c r="AT20" s="105">
        <v>1</v>
      </c>
      <c r="AU20" s="101"/>
      <c r="AV20" s="105">
        <v>1</v>
      </c>
      <c r="AW20" s="103">
        <v>1</v>
      </c>
      <c r="AX20" s="5"/>
      <c r="AY20" s="5"/>
      <c r="AZ20" s="5"/>
      <c r="BA20" s="5"/>
      <c r="BB20" s="5"/>
    </row>
    <row r="21" spans="1:54" ht="141" customHeight="1">
      <c r="A21" s="5"/>
      <c r="B21" s="132"/>
      <c r="C21" s="115" t="s">
        <v>87</v>
      </c>
      <c r="D21" s="24">
        <v>20</v>
      </c>
      <c r="E21" s="24">
        <v>9</v>
      </c>
      <c r="F21" s="24">
        <v>11</v>
      </c>
      <c r="G21" s="24"/>
      <c r="H21" s="24">
        <v>0</v>
      </c>
      <c r="I21" s="20">
        <f t="shared" si="0"/>
        <v>54.133333333333326</v>
      </c>
      <c r="J21" s="19">
        <v>10</v>
      </c>
      <c r="K21" s="19"/>
      <c r="L21" s="19"/>
      <c r="M21" s="19"/>
      <c r="N21" s="19"/>
      <c r="O21" s="19"/>
      <c r="P21" s="19"/>
      <c r="Q21" s="19"/>
      <c r="R21" s="34">
        <v>15</v>
      </c>
      <c r="S21" s="44">
        <v>5</v>
      </c>
      <c r="T21" s="54" t="s">
        <v>84</v>
      </c>
      <c r="U21" s="55" t="s">
        <v>85</v>
      </c>
      <c r="V21" s="56" t="s">
        <v>88</v>
      </c>
      <c r="W21" s="108">
        <v>1</v>
      </c>
      <c r="X21" s="103">
        <v>1</v>
      </c>
      <c r="Y21" s="119"/>
      <c r="Z21" s="105">
        <v>1</v>
      </c>
      <c r="AA21" s="119"/>
      <c r="AB21" s="119"/>
      <c r="AC21" s="119"/>
      <c r="AD21" s="119"/>
      <c r="AE21" s="103">
        <v>1</v>
      </c>
      <c r="AF21" s="105">
        <v>1</v>
      </c>
      <c r="AG21" s="119"/>
      <c r="AH21" s="119"/>
      <c r="AI21" s="119"/>
      <c r="AJ21" s="119"/>
      <c r="AK21" s="105">
        <v>1</v>
      </c>
      <c r="AL21" s="105">
        <v>1</v>
      </c>
      <c r="AM21" s="105">
        <v>1</v>
      </c>
      <c r="AN21" s="105">
        <v>1</v>
      </c>
      <c r="AO21" s="105">
        <v>1</v>
      </c>
      <c r="AP21" s="105">
        <v>1</v>
      </c>
      <c r="AQ21" s="105">
        <v>1</v>
      </c>
      <c r="AR21" s="105">
        <v>1</v>
      </c>
      <c r="AS21" s="103">
        <v>1</v>
      </c>
      <c r="AT21" s="103">
        <v>1</v>
      </c>
      <c r="AU21" s="105">
        <v>1</v>
      </c>
      <c r="AV21" s="103">
        <v>1</v>
      </c>
      <c r="AW21" s="105">
        <v>1</v>
      </c>
      <c r="AX21" s="5"/>
      <c r="AY21" s="5"/>
      <c r="AZ21" s="5"/>
      <c r="BA21" s="5"/>
      <c r="BB21" s="5"/>
    </row>
    <row r="22" spans="1:54" ht="24.95" customHeight="1">
      <c r="A22" s="5"/>
      <c r="B22" s="5"/>
      <c r="C22" s="116"/>
      <c r="D22" s="25"/>
      <c r="E22" s="25"/>
      <c r="F22" s="25"/>
      <c r="G22" s="25"/>
      <c r="H22" s="25"/>
      <c r="I22" s="21"/>
      <c r="J22" s="13"/>
      <c r="K22" s="13"/>
      <c r="L22" s="13"/>
      <c r="M22" s="13"/>
      <c r="N22" s="13"/>
      <c r="O22" s="13"/>
      <c r="P22" s="13"/>
      <c r="Q22" s="13"/>
      <c r="R22" s="13"/>
      <c r="S22" s="45"/>
      <c r="T22" s="60" t="s">
        <v>63</v>
      </c>
      <c r="U22" s="61" t="s">
        <v>64</v>
      </c>
      <c r="V22" s="61" t="s">
        <v>65</v>
      </c>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5"/>
      <c r="AY22" s="5"/>
      <c r="AZ22" s="5"/>
      <c r="BA22" s="5"/>
      <c r="BB22" s="5"/>
    </row>
    <row r="23" spans="1:54" ht="155.25" customHeight="1">
      <c r="A23" s="5"/>
      <c r="B23" s="132" t="s">
        <v>89</v>
      </c>
      <c r="C23" s="115" t="s">
        <v>90</v>
      </c>
      <c r="D23" s="24">
        <v>20</v>
      </c>
      <c r="E23" s="24">
        <v>13</v>
      </c>
      <c r="F23" s="24">
        <v>21</v>
      </c>
      <c r="G23" s="24"/>
      <c r="H23" s="24">
        <v>0</v>
      </c>
      <c r="I23" s="20">
        <f t="shared" ref="I23:I28" si="1">(($D23/(SUM($D$16:$D$35)))*($I$10))-H23</f>
        <v>54.133333333333326</v>
      </c>
      <c r="J23" s="19">
        <v>15</v>
      </c>
      <c r="K23" s="19">
        <v>15</v>
      </c>
      <c r="L23" s="19"/>
      <c r="M23" s="19"/>
      <c r="N23" s="19"/>
      <c r="O23" s="19"/>
      <c r="P23" s="19"/>
      <c r="Q23" s="19"/>
      <c r="R23" s="34">
        <f>(I23-(SUM(J23:Q23)))/2</f>
        <v>12.066666666666663</v>
      </c>
      <c r="S23" s="44">
        <f>(I23-(SUM(J23:Q23)))/2</f>
        <v>12.066666666666663</v>
      </c>
      <c r="T23" s="122" t="s">
        <v>91</v>
      </c>
      <c r="U23" s="122" t="s">
        <v>91</v>
      </c>
      <c r="V23" s="122" t="s">
        <v>91</v>
      </c>
      <c r="W23" s="104">
        <v>1</v>
      </c>
      <c r="X23" s="100">
        <v>1</v>
      </c>
      <c r="Y23" s="120"/>
      <c r="Z23" s="101"/>
      <c r="AA23" s="119"/>
      <c r="AB23" s="119"/>
      <c r="AC23" s="119"/>
      <c r="AD23" s="105">
        <v>1</v>
      </c>
      <c r="AE23" s="101"/>
      <c r="AF23" s="119"/>
      <c r="AG23" s="119"/>
      <c r="AH23" s="119"/>
      <c r="AI23" s="119"/>
      <c r="AJ23" s="119"/>
      <c r="AK23" s="101"/>
      <c r="AL23" s="101"/>
      <c r="AM23" s="101"/>
      <c r="AN23" s="101"/>
      <c r="AO23" s="101"/>
      <c r="AP23" s="101"/>
      <c r="AQ23" s="101"/>
      <c r="AR23" s="101"/>
      <c r="AS23" s="100">
        <v>1</v>
      </c>
      <c r="AT23" s="101"/>
      <c r="AU23" s="101"/>
      <c r="AV23" s="101"/>
      <c r="AW23" s="103">
        <v>1</v>
      </c>
      <c r="AX23" s="5"/>
      <c r="AY23" s="5"/>
      <c r="AZ23" s="5"/>
      <c r="BA23" s="5"/>
      <c r="BB23" s="5"/>
    </row>
    <row r="24" spans="1:54" ht="144" customHeight="1">
      <c r="A24" s="5"/>
      <c r="B24" s="132"/>
      <c r="C24" s="115" t="s">
        <v>92</v>
      </c>
      <c r="D24" s="24">
        <v>20</v>
      </c>
      <c r="E24" s="24">
        <v>13</v>
      </c>
      <c r="F24" s="24">
        <v>21</v>
      </c>
      <c r="G24" s="24"/>
      <c r="H24" s="24">
        <v>0</v>
      </c>
      <c r="I24" s="20">
        <f t="shared" si="1"/>
        <v>54.133333333333326</v>
      </c>
      <c r="J24" s="19">
        <v>15</v>
      </c>
      <c r="K24" s="19">
        <v>15</v>
      </c>
      <c r="L24" s="19"/>
      <c r="M24" s="19"/>
      <c r="N24" s="19"/>
      <c r="O24" s="19"/>
      <c r="P24" s="19"/>
      <c r="Q24" s="19"/>
      <c r="R24" s="34">
        <f>(I24-(SUM(J24:Q24)))/2</f>
        <v>12.066666666666663</v>
      </c>
      <c r="S24" s="44">
        <f>(I24-(SUM(J24:Q24)))/2</f>
        <v>12.066666666666663</v>
      </c>
      <c r="T24" s="54"/>
      <c r="U24" s="122"/>
      <c r="V24" s="56"/>
      <c r="W24" s="106">
        <v>1</v>
      </c>
      <c r="X24" s="102">
        <v>1</v>
      </c>
      <c r="Y24" s="103">
        <v>1</v>
      </c>
      <c r="Z24" s="101"/>
      <c r="AA24" s="105">
        <v>1</v>
      </c>
      <c r="AB24" s="119"/>
      <c r="AC24" s="119"/>
      <c r="AD24" s="119"/>
      <c r="AE24" s="101"/>
      <c r="AF24" s="119"/>
      <c r="AG24" s="119"/>
      <c r="AH24" s="119"/>
      <c r="AI24" s="119"/>
      <c r="AJ24" s="119"/>
      <c r="AK24" s="101"/>
      <c r="AL24" s="101"/>
      <c r="AM24" s="101"/>
      <c r="AN24" s="101"/>
      <c r="AO24" s="101"/>
      <c r="AP24" s="101"/>
      <c r="AQ24" s="101"/>
      <c r="AR24" s="101"/>
      <c r="AS24" s="101"/>
      <c r="AT24" s="101"/>
      <c r="AU24" s="101"/>
      <c r="AV24" s="101"/>
      <c r="AW24" s="103">
        <v>1</v>
      </c>
      <c r="AX24" s="5"/>
      <c r="AY24" s="5"/>
      <c r="AZ24" s="5"/>
      <c r="BA24" s="5"/>
      <c r="BB24" s="5"/>
    </row>
    <row r="25" spans="1:54" ht="129.94999999999999" customHeight="1">
      <c r="A25" s="5"/>
      <c r="B25" s="132"/>
      <c r="C25" s="115" t="s">
        <v>93</v>
      </c>
      <c r="D25" s="24">
        <v>20</v>
      </c>
      <c r="E25" s="24">
        <v>13</v>
      </c>
      <c r="F25" s="24">
        <v>21</v>
      </c>
      <c r="G25" s="24"/>
      <c r="H25" s="24">
        <v>0</v>
      </c>
      <c r="I25" s="20">
        <f t="shared" si="1"/>
        <v>54.133333333333326</v>
      </c>
      <c r="J25" s="19">
        <v>15</v>
      </c>
      <c r="K25" s="19">
        <v>15</v>
      </c>
      <c r="L25" s="19"/>
      <c r="M25" s="19"/>
      <c r="N25" s="19"/>
      <c r="O25" s="19"/>
      <c r="P25" s="19"/>
      <c r="Q25" s="19"/>
      <c r="R25" s="34">
        <f>(I25-(SUM(J25:Q25)))/2</f>
        <v>12.066666666666663</v>
      </c>
      <c r="S25" s="44">
        <f>(I25-(SUM(J25:Q25)))/2</f>
        <v>12.066666666666663</v>
      </c>
      <c r="T25" s="54"/>
      <c r="U25" s="55"/>
      <c r="V25" s="56"/>
      <c r="W25" s="109">
        <v>1</v>
      </c>
      <c r="X25" s="101"/>
      <c r="Y25" s="105">
        <v>1</v>
      </c>
      <c r="Z25" s="101"/>
      <c r="AA25" s="119"/>
      <c r="AB25" s="119"/>
      <c r="AC25" s="119"/>
      <c r="AD25" s="119"/>
      <c r="AE25" s="101"/>
      <c r="AF25" s="119"/>
      <c r="AG25" s="119"/>
      <c r="AH25" s="119"/>
      <c r="AI25" s="119"/>
      <c r="AJ25" s="119"/>
      <c r="AK25" s="101"/>
      <c r="AL25" s="101"/>
      <c r="AM25" s="101"/>
      <c r="AN25" s="101"/>
      <c r="AO25" s="101"/>
      <c r="AP25" s="101"/>
      <c r="AQ25" s="101"/>
      <c r="AR25" s="101"/>
      <c r="AS25" s="101"/>
      <c r="AT25" s="101"/>
      <c r="AU25" s="101"/>
      <c r="AV25" s="101"/>
      <c r="AW25" s="103">
        <v>1</v>
      </c>
      <c r="AX25" s="5"/>
      <c r="AY25" s="5"/>
      <c r="AZ25" s="5"/>
      <c r="BA25" s="5"/>
      <c r="BB25" s="5"/>
    </row>
    <row r="26" spans="1:54" ht="129.94999999999999" customHeight="1">
      <c r="A26" s="5"/>
      <c r="B26" s="132"/>
      <c r="C26" s="115" t="s">
        <v>94</v>
      </c>
      <c r="D26" s="24">
        <v>20</v>
      </c>
      <c r="E26" s="24">
        <v>13</v>
      </c>
      <c r="F26" s="24">
        <v>21</v>
      </c>
      <c r="G26" s="24"/>
      <c r="H26" s="24">
        <v>0</v>
      </c>
      <c r="I26" s="20">
        <f t="shared" si="1"/>
        <v>54.133333333333326</v>
      </c>
      <c r="J26" s="19">
        <v>15</v>
      </c>
      <c r="K26" s="19">
        <v>15</v>
      </c>
      <c r="L26" s="19"/>
      <c r="M26" s="19"/>
      <c r="N26" s="19"/>
      <c r="O26" s="19"/>
      <c r="P26" s="19"/>
      <c r="Q26" s="19"/>
      <c r="R26" s="34">
        <f>(I26-(SUM(J26:Q26)))/2</f>
        <v>12.066666666666663</v>
      </c>
      <c r="S26" s="44">
        <f>(I26-(SUM(J26:Q26)))/2</f>
        <v>12.066666666666663</v>
      </c>
      <c r="T26" s="54"/>
      <c r="U26" s="55"/>
      <c r="V26" s="56"/>
      <c r="W26" s="110">
        <v>1</v>
      </c>
      <c r="X26" s="103">
        <v>1</v>
      </c>
      <c r="Y26" s="103">
        <v>1</v>
      </c>
      <c r="Z26" s="103">
        <v>1</v>
      </c>
      <c r="AA26" s="103">
        <v>1</v>
      </c>
      <c r="AB26" s="103">
        <v>1</v>
      </c>
      <c r="AC26" s="103">
        <v>1</v>
      </c>
      <c r="AD26" s="103">
        <v>1</v>
      </c>
      <c r="AE26" s="105">
        <v>1</v>
      </c>
      <c r="AF26" s="103">
        <v>1</v>
      </c>
      <c r="AG26" s="103">
        <v>1</v>
      </c>
      <c r="AH26" s="103">
        <v>1</v>
      </c>
      <c r="AI26" s="103">
        <v>1</v>
      </c>
      <c r="AJ26" s="103">
        <v>1</v>
      </c>
      <c r="AK26" s="105">
        <v>1</v>
      </c>
      <c r="AL26" s="105">
        <v>1</v>
      </c>
      <c r="AM26" s="105">
        <v>1</v>
      </c>
      <c r="AN26" s="105">
        <v>1</v>
      </c>
      <c r="AO26" s="105">
        <v>1</v>
      </c>
      <c r="AP26" s="105">
        <v>1</v>
      </c>
      <c r="AQ26" s="105">
        <v>1</v>
      </c>
      <c r="AR26" s="103">
        <v>1</v>
      </c>
      <c r="AS26" s="103">
        <v>1</v>
      </c>
      <c r="AT26" s="105">
        <v>1</v>
      </c>
      <c r="AU26" s="105">
        <v>1</v>
      </c>
      <c r="AV26" s="105">
        <v>1</v>
      </c>
      <c r="AW26" s="103">
        <v>1</v>
      </c>
      <c r="AX26" s="5"/>
      <c r="AY26" s="5"/>
      <c r="AZ26" s="5"/>
      <c r="BA26" s="5"/>
      <c r="BB26" s="5"/>
    </row>
    <row r="27" spans="1:54" ht="129.94999999999999" customHeight="1">
      <c r="A27" s="5"/>
      <c r="B27" s="132"/>
      <c r="C27" s="115" t="s">
        <v>95</v>
      </c>
      <c r="D27" s="24">
        <v>20</v>
      </c>
      <c r="E27" s="24">
        <v>21</v>
      </c>
      <c r="F27" s="24">
        <v>23</v>
      </c>
      <c r="G27" s="24"/>
      <c r="H27" s="24">
        <v>0</v>
      </c>
      <c r="I27" s="20">
        <f t="shared" si="1"/>
        <v>54.133333333333326</v>
      </c>
      <c r="J27" s="19">
        <v>15</v>
      </c>
      <c r="K27" s="19">
        <v>15</v>
      </c>
      <c r="L27" s="19"/>
      <c r="M27" s="19"/>
      <c r="N27" s="19"/>
      <c r="O27" s="19"/>
      <c r="P27" s="19"/>
      <c r="Q27" s="19"/>
      <c r="R27" s="34">
        <f>(I27-(SUM(J27:Q27)))/2</f>
        <v>12.066666666666663</v>
      </c>
      <c r="S27" s="44">
        <f>(I27-(SUM(J27:Q27)))/2</f>
        <v>12.066666666666663</v>
      </c>
      <c r="T27" s="54"/>
      <c r="U27" s="55"/>
      <c r="V27" s="56"/>
      <c r="W27" s="107"/>
      <c r="X27" s="101"/>
      <c r="Y27" s="119"/>
      <c r="Z27" s="105">
        <v>1</v>
      </c>
      <c r="AA27" s="119"/>
      <c r="AB27" s="119"/>
      <c r="AC27" s="102">
        <v>1</v>
      </c>
      <c r="AD27" s="119"/>
      <c r="AE27" s="105">
        <v>1</v>
      </c>
      <c r="AF27" s="105">
        <v>1</v>
      </c>
      <c r="AG27" s="119"/>
      <c r="AH27" s="119"/>
      <c r="AI27" s="119"/>
      <c r="AJ27" s="119"/>
      <c r="AK27" s="102">
        <v>1</v>
      </c>
      <c r="AL27" s="102">
        <v>1</v>
      </c>
      <c r="AM27" s="102">
        <v>1</v>
      </c>
      <c r="AN27" s="103">
        <v>1</v>
      </c>
      <c r="AO27" s="105">
        <v>1</v>
      </c>
      <c r="AP27" s="101"/>
      <c r="AQ27" s="101"/>
      <c r="AR27" s="105">
        <v>1</v>
      </c>
      <c r="AS27" s="105">
        <v>1</v>
      </c>
      <c r="AT27" s="101"/>
      <c r="AU27" s="101"/>
      <c r="AV27" s="101"/>
      <c r="AW27" s="103">
        <v>1</v>
      </c>
      <c r="AX27" s="5"/>
      <c r="AY27" s="5"/>
      <c r="AZ27" s="5"/>
      <c r="BA27" s="5"/>
      <c r="BB27" s="5"/>
    </row>
    <row r="28" spans="1:54" ht="144.94999999999999" customHeight="1">
      <c r="A28" s="5"/>
      <c r="B28" s="132"/>
      <c r="C28" s="115" t="s">
        <v>96</v>
      </c>
      <c r="D28" s="24">
        <v>20</v>
      </c>
      <c r="E28" s="24">
        <v>21</v>
      </c>
      <c r="F28" s="24">
        <v>23</v>
      </c>
      <c r="G28" s="24"/>
      <c r="H28" s="24">
        <v>0</v>
      </c>
      <c r="I28" s="20">
        <f t="shared" si="1"/>
        <v>54.133333333333326</v>
      </c>
      <c r="J28" s="19">
        <v>15</v>
      </c>
      <c r="K28" s="19">
        <v>15</v>
      </c>
      <c r="L28" s="19"/>
      <c r="M28" s="19"/>
      <c r="N28" s="19"/>
      <c r="O28" s="19"/>
      <c r="P28" s="19"/>
      <c r="Q28" s="19"/>
      <c r="R28" s="34">
        <f>(I28-(SUM(J28:Q28)))/2</f>
        <v>12.066666666666663</v>
      </c>
      <c r="S28" s="44">
        <f>(I28-(SUM(J28:Q28)))/2</f>
        <v>12.066666666666663</v>
      </c>
      <c r="T28" s="57"/>
      <c r="U28" s="58"/>
      <c r="V28" s="59"/>
      <c r="W28" s="108">
        <v>1</v>
      </c>
      <c r="X28" s="103">
        <v>1</v>
      </c>
      <c r="Y28" s="119"/>
      <c r="Z28" s="105">
        <v>1</v>
      </c>
      <c r="AA28" s="119"/>
      <c r="AB28" s="119"/>
      <c r="AC28" s="102">
        <v>1</v>
      </c>
      <c r="AD28" s="119"/>
      <c r="AE28" s="103">
        <v>1</v>
      </c>
      <c r="AF28" s="119"/>
      <c r="AG28" s="102">
        <v>1</v>
      </c>
      <c r="AH28" s="102">
        <v>1</v>
      </c>
      <c r="AI28" s="119"/>
      <c r="AJ28" s="119"/>
      <c r="AK28" s="105">
        <v>1</v>
      </c>
      <c r="AL28" s="105">
        <v>1</v>
      </c>
      <c r="AM28" s="105">
        <v>1</v>
      </c>
      <c r="AN28" s="105">
        <v>1</v>
      </c>
      <c r="AO28" s="103">
        <v>1</v>
      </c>
      <c r="AP28" s="105">
        <v>1</v>
      </c>
      <c r="AQ28" s="105">
        <v>1</v>
      </c>
      <c r="AR28" s="103">
        <v>1</v>
      </c>
      <c r="AS28" s="103">
        <v>1</v>
      </c>
      <c r="AT28" s="103">
        <v>1</v>
      </c>
      <c r="AU28" s="103">
        <v>1</v>
      </c>
      <c r="AV28" s="103">
        <v>1</v>
      </c>
      <c r="AW28" s="105">
        <v>1</v>
      </c>
      <c r="AX28" s="5"/>
      <c r="AY28" s="5"/>
      <c r="AZ28" s="5"/>
      <c r="BA28" s="5"/>
      <c r="BB28" s="5"/>
    </row>
    <row r="29" spans="1:54" ht="20.45" customHeight="1">
      <c r="A29" s="5"/>
      <c r="B29" s="5"/>
      <c r="C29" s="117"/>
      <c r="D29" s="25"/>
      <c r="E29" s="25"/>
      <c r="F29" s="25"/>
      <c r="G29" s="25"/>
      <c r="H29" s="25"/>
      <c r="I29" s="21"/>
      <c r="J29" s="13"/>
      <c r="K29" s="13"/>
      <c r="L29" s="13"/>
      <c r="M29" s="13"/>
      <c r="N29" s="13"/>
      <c r="O29" s="13"/>
      <c r="P29" s="13"/>
      <c r="Q29" s="13"/>
      <c r="R29" s="13"/>
      <c r="S29" s="45"/>
      <c r="T29" s="60" t="s">
        <v>63</v>
      </c>
      <c r="U29" s="61" t="s">
        <v>64</v>
      </c>
      <c r="V29" s="61" t="s">
        <v>65</v>
      </c>
      <c r="W29" s="62"/>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5"/>
      <c r="AY29" s="5"/>
      <c r="AZ29" s="5"/>
      <c r="BA29" s="5"/>
      <c r="BB29" s="5"/>
    </row>
    <row r="30" spans="1:54" ht="126.95" customHeight="1">
      <c r="A30" s="5"/>
      <c r="B30" s="132" t="s">
        <v>97</v>
      </c>
      <c r="C30" s="115" t="s">
        <v>98</v>
      </c>
      <c r="D30" s="24">
        <v>20</v>
      </c>
      <c r="E30" s="24"/>
      <c r="F30" s="24"/>
      <c r="G30" s="24"/>
      <c r="H30" s="24">
        <v>0</v>
      </c>
      <c r="I30" s="20">
        <f>(($D30/(SUM($D$16:$D$35)))*($I$10))-H30</f>
        <v>54.133333333333326</v>
      </c>
      <c r="J30" s="19">
        <v>15</v>
      </c>
      <c r="K30" s="19">
        <v>15</v>
      </c>
      <c r="L30" s="19"/>
      <c r="M30" s="19"/>
      <c r="N30" s="19"/>
      <c r="O30" s="19"/>
      <c r="P30" s="19"/>
      <c r="Q30" s="19"/>
      <c r="R30" s="34">
        <f>(I30-(SUM(J30:Q30)))/2</f>
        <v>12.066666666666663</v>
      </c>
      <c r="S30" s="44">
        <f>(I30-(SUM(J30:Q30)))/2</f>
        <v>12.066666666666663</v>
      </c>
      <c r="T30" s="122" t="s">
        <v>99</v>
      </c>
      <c r="U30" s="122" t="s">
        <v>99</v>
      </c>
      <c r="V30" s="122" t="s">
        <v>99</v>
      </c>
      <c r="W30" s="106">
        <v>1</v>
      </c>
      <c r="X30" s="102">
        <v>1</v>
      </c>
      <c r="Y30" s="119"/>
      <c r="Z30" s="103">
        <v>1</v>
      </c>
      <c r="AA30" s="119"/>
      <c r="AB30" s="105">
        <v>1</v>
      </c>
      <c r="AC30" s="119"/>
      <c r="AD30" s="119"/>
      <c r="AE30" s="102">
        <v>1</v>
      </c>
      <c r="AF30" s="119"/>
      <c r="AG30" s="119"/>
      <c r="AH30" s="119"/>
      <c r="AI30" s="119"/>
      <c r="AJ30" s="119"/>
      <c r="AK30" s="101"/>
      <c r="AL30" s="101"/>
      <c r="AM30" s="101"/>
      <c r="AN30" s="101"/>
      <c r="AO30" s="101"/>
      <c r="AP30" s="101"/>
      <c r="AQ30" s="103">
        <v>1</v>
      </c>
      <c r="AR30" s="101"/>
      <c r="AS30" s="103">
        <v>1</v>
      </c>
      <c r="AT30" s="105">
        <v>1</v>
      </c>
      <c r="AU30" s="101"/>
      <c r="AV30" s="101"/>
      <c r="AW30" s="103">
        <v>1</v>
      </c>
      <c r="AX30" s="5"/>
      <c r="AY30" s="5"/>
      <c r="AZ30" s="5"/>
      <c r="BA30" s="5"/>
      <c r="BB30" s="5"/>
    </row>
    <row r="31" spans="1:54" ht="126.95" customHeight="1">
      <c r="A31" s="5"/>
      <c r="B31" s="132"/>
      <c r="C31" s="115" t="s">
        <v>100</v>
      </c>
      <c r="D31" s="24">
        <v>20</v>
      </c>
      <c r="E31" s="24"/>
      <c r="F31" s="24"/>
      <c r="G31" s="24"/>
      <c r="H31" s="24">
        <v>0</v>
      </c>
      <c r="I31" s="20">
        <f>(($D31/(SUM($D$16:$D$35)))*($I$10))-H31</f>
        <v>54.133333333333326</v>
      </c>
      <c r="J31" s="19">
        <v>15</v>
      </c>
      <c r="K31" s="19">
        <v>15</v>
      </c>
      <c r="L31" s="19"/>
      <c r="M31" s="19"/>
      <c r="N31" s="19"/>
      <c r="O31" s="19"/>
      <c r="P31" s="19"/>
      <c r="Q31" s="19"/>
      <c r="R31" s="34">
        <f>(I31-(SUM(J31:Q31)))/2</f>
        <v>12.066666666666663</v>
      </c>
      <c r="S31" s="44">
        <f>(I31-(SUM(J31:Q31)))/2</f>
        <v>12.066666666666663</v>
      </c>
      <c r="T31" s="51"/>
      <c r="U31" s="52"/>
      <c r="V31" s="53"/>
      <c r="W31" s="106">
        <v>1</v>
      </c>
      <c r="X31" s="101"/>
      <c r="Y31" s="119"/>
      <c r="Z31" s="101"/>
      <c r="AA31" s="102">
        <v>1</v>
      </c>
      <c r="AB31" s="105">
        <v>1</v>
      </c>
      <c r="AC31" s="119"/>
      <c r="AD31" s="105">
        <v>1</v>
      </c>
      <c r="AE31" s="101"/>
      <c r="AF31" s="119"/>
      <c r="AG31" s="119"/>
      <c r="AH31" s="119"/>
      <c r="AI31" s="105">
        <v>1</v>
      </c>
      <c r="AJ31" s="119"/>
      <c r="AK31" s="101"/>
      <c r="AL31" s="101"/>
      <c r="AM31" s="101"/>
      <c r="AN31" s="101"/>
      <c r="AO31" s="101"/>
      <c r="AP31" s="101"/>
      <c r="AQ31" s="105">
        <v>1</v>
      </c>
      <c r="AR31" s="101"/>
      <c r="AS31" s="101"/>
      <c r="AT31" s="105">
        <v>1</v>
      </c>
      <c r="AU31" s="101"/>
      <c r="AV31" s="101"/>
      <c r="AW31" s="103">
        <v>1</v>
      </c>
      <c r="AX31" s="5"/>
      <c r="AY31" s="5"/>
      <c r="AZ31" s="5"/>
      <c r="BA31" s="5"/>
      <c r="BB31" s="5"/>
    </row>
    <row r="32" spans="1:54" ht="126.95" customHeight="1">
      <c r="A32" s="5"/>
      <c r="B32" s="132"/>
      <c r="C32" s="115" t="s">
        <v>101</v>
      </c>
      <c r="D32" s="24">
        <v>20</v>
      </c>
      <c r="E32" s="24"/>
      <c r="F32" s="24"/>
      <c r="G32" s="24"/>
      <c r="H32" s="24">
        <v>0</v>
      </c>
      <c r="I32" s="20">
        <f>(($D32/(SUM($D$16:$D$35)))*($I$10))-H32</f>
        <v>54.133333333333326</v>
      </c>
      <c r="J32" s="19">
        <v>15</v>
      </c>
      <c r="K32" s="19">
        <v>15</v>
      </c>
      <c r="L32" s="19"/>
      <c r="M32" s="19"/>
      <c r="N32" s="19"/>
      <c r="O32" s="19"/>
      <c r="P32" s="19"/>
      <c r="Q32" s="19"/>
      <c r="R32" s="34">
        <f>(I32-(SUM(J32:Q32)))/2</f>
        <v>12.066666666666663</v>
      </c>
      <c r="S32" s="44">
        <f>(I32-(SUM(J32:Q32)))/2</f>
        <v>12.066666666666663</v>
      </c>
      <c r="T32" s="54"/>
      <c r="U32" s="55"/>
      <c r="V32" s="56"/>
      <c r="W32" s="104">
        <v>1</v>
      </c>
      <c r="X32" s="105">
        <v>1</v>
      </c>
      <c r="Y32" s="102">
        <v>1</v>
      </c>
      <c r="Z32" s="102">
        <v>1</v>
      </c>
      <c r="AA32" s="119"/>
      <c r="AB32" s="102">
        <v>1</v>
      </c>
      <c r="AC32" s="102">
        <v>1</v>
      </c>
      <c r="AD32" s="119"/>
      <c r="AE32" s="102">
        <v>1</v>
      </c>
      <c r="AF32" s="119"/>
      <c r="AG32" s="119"/>
      <c r="AH32" s="119"/>
      <c r="AI32" s="105">
        <v>1</v>
      </c>
      <c r="AJ32" s="119"/>
      <c r="AK32" s="102">
        <v>1</v>
      </c>
      <c r="AL32" s="103">
        <v>1</v>
      </c>
      <c r="AM32" s="105">
        <v>1</v>
      </c>
      <c r="AN32" s="105">
        <v>1</v>
      </c>
      <c r="AO32" s="103">
        <v>1</v>
      </c>
      <c r="AP32" s="101"/>
      <c r="AQ32" s="105">
        <v>1</v>
      </c>
      <c r="AR32" s="105">
        <v>1</v>
      </c>
      <c r="AS32" s="103">
        <v>1</v>
      </c>
      <c r="AT32" s="101"/>
      <c r="AU32" s="101"/>
      <c r="AV32" s="101"/>
      <c r="AW32" s="103">
        <v>1</v>
      </c>
      <c r="AX32" s="5"/>
      <c r="AY32" s="5"/>
      <c r="AZ32" s="5"/>
      <c r="BA32" s="5"/>
      <c r="BB32" s="5"/>
    </row>
    <row r="33" spans="1:54" ht="126.95" customHeight="1">
      <c r="A33" s="5"/>
      <c r="B33" s="132"/>
      <c r="C33" s="115" t="s">
        <v>102</v>
      </c>
      <c r="D33" s="24">
        <v>20</v>
      </c>
      <c r="E33" s="24"/>
      <c r="F33" s="24"/>
      <c r="G33" s="24"/>
      <c r="H33" s="24">
        <v>0</v>
      </c>
      <c r="I33" s="20">
        <f>(($D33/(SUM($D$16:$D$35)))*($I$10))-H33</f>
        <v>54.133333333333326</v>
      </c>
      <c r="J33" s="19">
        <v>15</v>
      </c>
      <c r="K33" s="19">
        <v>15</v>
      </c>
      <c r="L33" s="19"/>
      <c r="M33" s="19"/>
      <c r="N33" s="19"/>
      <c r="O33" s="19"/>
      <c r="P33" s="19"/>
      <c r="Q33" s="19"/>
      <c r="R33" s="34">
        <f>(I33-(SUM(J33:Q33)))/2</f>
        <v>12.066666666666663</v>
      </c>
      <c r="S33" s="44">
        <f>(I33-(SUM(J33:Q33)))/2</f>
        <v>12.066666666666663</v>
      </c>
      <c r="T33" s="54"/>
      <c r="U33" s="55"/>
      <c r="V33" s="56"/>
      <c r="W33" s="104">
        <v>1</v>
      </c>
      <c r="X33" s="100">
        <v>1</v>
      </c>
      <c r="Y33" s="119"/>
      <c r="Z33" s="105">
        <v>1</v>
      </c>
      <c r="AA33" s="119"/>
      <c r="AB33" s="120"/>
      <c r="AC33" s="119"/>
      <c r="AD33" s="119"/>
      <c r="AE33" s="105">
        <v>1</v>
      </c>
      <c r="AF33" s="119"/>
      <c r="AG33" s="119"/>
      <c r="AH33" s="105">
        <v>1</v>
      </c>
      <c r="AI33" s="105">
        <v>1</v>
      </c>
      <c r="AJ33" s="105">
        <v>1</v>
      </c>
      <c r="AK33" s="102">
        <v>1</v>
      </c>
      <c r="AL33" s="103">
        <v>1</v>
      </c>
      <c r="AM33" s="103">
        <v>1</v>
      </c>
      <c r="AN33" s="101"/>
      <c r="AO33" s="100">
        <v>1</v>
      </c>
      <c r="AP33" s="101"/>
      <c r="AQ33" s="101"/>
      <c r="AR33" s="101"/>
      <c r="AS33" s="100">
        <v>1</v>
      </c>
      <c r="AT33" s="101"/>
      <c r="AU33" s="101"/>
      <c r="AV33" s="101"/>
      <c r="AW33" s="103">
        <v>1</v>
      </c>
      <c r="AX33" s="5"/>
      <c r="AY33" s="5"/>
      <c r="AZ33" s="5"/>
      <c r="BA33" s="5"/>
      <c r="BB33" s="5"/>
    </row>
    <row r="34" spans="1:54" ht="126.95" customHeight="1">
      <c r="A34" s="5"/>
      <c r="B34" s="132"/>
      <c r="C34" s="118" t="s">
        <v>103</v>
      </c>
      <c r="D34" s="24">
        <v>40</v>
      </c>
      <c r="E34" s="24"/>
      <c r="F34" s="24"/>
      <c r="G34" s="24"/>
      <c r="H34" s="24">
        <v>0</v>
      </c>
      <c r="I34" s="20">
        <f>(($D34/(SUM($D$16:$D$35)))*($I$10))-H34</f>
        <v>108.26666666666665</v>
      </c>
      <c r="J34" s="19">
        <v>15</v>
      </c>
      <c r="K34" s="19">
        <v>15</v>
      </c>
      <c r="L34" s="19"/>
      <c r="M34" s="19"/>
      <c r="N34" s="19"/>
      <c r="O34" s="19"/>
      <c r="P34" s="19"/>
      <c r="Q34" s="19"/>
      <c r="R34" s="34">
        <f>(I34-(SUM(J34:Q34)))/2</f>
        <v>39.133333333333326</v>
      </c>
      <c r="S34" s="44">
        <f>(I34-(SUM(J34:Q34)))/2</f>
        <v>39.133333333333326</v>
      </c>
      <c r="T34" s="54"/>
      <c r="U34" s="55"/>
      <c r="V34" s="56"/>
      <c r="W34" s="111">
        <v>1</v>
      </c>
      <c r="X34" s="103">
        <v>1</v>
      </c>
      <c r="Y34" s="102">
        <v>1</v>
      </c>
      <c r="Z34" s="105">
        <v>1</v>
      </c>
      <c r="AA34" s="102">
        <v>1</v>
      </c>
      <c r="AB34" s="102">
        <v>1</v>
      </c>
      <c r="AC34" s="105">
        <v>1</v>
      </c>
      <c r="AD34" s="102">
        <v>1</v>
      </c>
      <c r="AE34" s="105">
        <v>1</v>
      </c>
      <c r="AF34" s="105">
        <v>1</v>
      </c>
      <c r="AG34" s="105">
        <v>1</v>
      </c>
      <c r="AH34" s="105">
        <v>1</v>
      </c>
      <c r="AI34" s="103">
        <v>1</v>
      </c>
      <c r="AJ34" s="102">
        <v>1</v>
      </c>
      <c r="AK34" s="105">
        <v>1</v>
      </c>
      <c r="AL34" s="105">
        <v>1</v>
      </c>
      <c r="AM34" s="105">
        <v>1</v>
      </c>
      <c r="AN34" s="105">
        <v>1</v>
      </c>
      <c r="AO34" s="103">
        <v>1</v>
      </c>
      <c r="AP34" s="105">
        <v>1</v>
      </c>
      <c r="AQ34" s="105">
        <v>1</v>
      </c>
      <c r="AR34" s="103">
        <v>1</v>
      </c>
      <c r="AS34" s="103">
        <v>1</v>
      </c>
      <c r="AT34" s="103">
        <v>1</v>
      </c>
      <c r="AU34" s="105">
        <v>1</v>
      </c>
      <c r="AV34" s="105">
        <v>1</v>
      </c>
      <c r="AW34" s="105">
        <v>1</v>
      </c>
      <c r="AX34" s="5"/>
      <c r="AY34" s="5"/>
      <c r="AZ34" s="5"/>
      <c r="BA34" s="5"/>
      <c r="BB34" s="5"/>
    </row>
    <row r="35" spans="1:54" ht="54" customHeight="1">
      <c r="A35" s="5"/>
      <c r="B35" s="5"/>
      <c r="C35" s="22"/>
      <c r="D35" s="23"/>
      <c r="E35" s="23"/>
      <c r="F35" s="23"/>
      <c r="G35" s="23"/>
      <c r="H35" s="66">
        <f t="shared" ref="H35:S35" si="2">SUM(H16:H34)</f>
        <v>0</v>
      </c>
      <c r="I35" s="67">
        <f t="shared" si="2"/>
        <v>974.39999999999986</v>
      </c>
      <c r="J35" s="67">
        <f t="shared" si="2"/>
        <v>284</v>
      </c>
      <c r="K35" s="67">
        <f t="shared" si="2"/>
        <v>257</v>
      </c>
      <c r="L35" s="67">
        <f t="shared" si="2"/>
        <v>0</v>
      </c>
      <c r="M35" s="67">
        <f t="shared" si="2"/>
        <v>0</v>
      </c>
      <c r="N35" s="67">
        <f t="shared" si="2"/>
        <v>0</v>
      </c>
      <c r="O35" s="67">
        <f t="shared" si="2"/>
        <v>0</v>
      </c>
      <c r="P35" s="67">
        <f t="shared" si="2"/>
        <v>6</v>
      </c>
      <c r="Q35" s="67">
        <f t="shared" si="2"/>
        <v>0</v>
      </c>
      <c r="R35" s="67">
        <f t="shared" si="2"/>
        <v>206.63333333333327</v>
      </c>
      <c r="S35" s="67">
        <f t="shared" si="2"/>
        <v>196.63333333333327</v>
      </c>
      <c r="T35" s="60" t="s">
        <v>63</v>
      </c>
      <c r="U35" s="61" t="s">
        <v>64</v>
      </c>
      <c r="V35" s="61" t="s">
        <v>65</v>
      </c>
      <c r="W35" s="48"/>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5"/>
      <c r="AY35" s="5"/>
      <c r="AZ35" s="5"/>
      <c r="BA35" s="5"/>
      <c r="BB35" s="5"/>
    </row>
    <row r="36" spans="1:54" ht="20.100000000000001" customHeight="1">
      <c r="A36" s="5"/>
      <c r="B36" s="5"/>
      <c r="C36" s="22"/>
      <c r="D36" s="23"/>
      <c r="E36" s="23"/>
      <c r="F36" s="23"/>
      <c r="G36" s="23"/>
      <c r="H36" s="23"/>
      <c r="I36" s="13"/>
      <c r="J36" s="13"/>
      <c r="K36" s="13"/>
      <c r="L36" s="13"/>
      <c r="M36" s="13"/>
      <c r="N36" s="13"/>
      <c r="O36" s="13"/>
      <c r="P36" s="13"/>
      <c r="Q36" s="13"/>
      <c r="R36" s="13"/>
      <c r="S36" s="45"/>
      <c r="T36" s="64"/>
      <c r="U36" s="65"/>
      <c r="V36" s="65"/>
      <c r="W36" s="48"/>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5"/>
      <c r="AY36" s="5"/>
      <c r="AZ36" s="5"/>
      <c r="BA36" s="5"/>
      <c r="BB36" s="5"/>
    </row>
    <row r="37" spans="1:54" ht="51" customHeight="1">
      <c r="A37" s="5"/>
      <c r="B37" s="133" t="s">
        <v>104</v>
      </c>
      <c r="C37" s="40" t="s">
        <v>105</v>
      </c>
      <c r="D37" s="28"/>
      <c r="E37" s="28"/>
      <c r="F37" s="28"/>
      <c r="G37" s="28"/>
      <c r="H37" s="28"/>
      <c r="I37" s="29"/>
      <c r="J37" s="29"/>
      <c r="K37" s="29"/>
      <c r="L37" s="29"/>
      <c r="M37" s="29"/>
      <c r="N37" s="29"/>
      <c r="O37" s="29"/>
      <c r="P37" s="29"/>
      <c r="Q37" s="29"/>
      <c r="R37" s="29"/>
      <c r="S37" s="46"/>
      <c r="T37" s="121" t="s">
        <v>106</v>
      </c>
      <c r="U37" s="121" t="s">
        <v>106</v>
      </c>
      <c r="V37" s="121" t="s">
        <v>106</v>
      </c>
      <c r="W37" s="49"/>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5"/>
      <c r="AY37" s="5"/>
      <c r="AZ37" s="5"/>
      <c r="BA37" s="5"/>
      <c r="BB37" s="5"/>
    </row>
    <row r="38" spans="1:54" ht="51" customHeight="1">
      <c r="A38" s="5"/>
      <c r="B38" s="133"/>
      <c r="C38" s="41" t="s">
        <v>107</v>
      </c>
      <c r="D38" s="30"/>
      <c r="E38" s="30"/>
      <c r="F38" s="30"/>
      <c r="G38" s="30"/>
      <c r="H38" s="30"/>
      <c r="I38" s="31"/>
      <c r="J38" s="31"/>
      <c r="K38" s="31"/>
      <c r="L38" s="31"/>
      <c r="M38" s="31"/>
      <c r="N38" s="31"/>
      <c r="O38" s="31"/>
      <c r="P38" s="31"/>
      <c r="Q38" s="31"/>
      <c r="R38" s="31"/>
      <c r="S38" s="47"/>
      <c r="T38" s="121" t="s">
        <v>106</v>
      </c>
      <c r="U38" s="121" t="s">
        <v>106</v>
      </c>
      <c r="V38" s="121" t="s">
        <v>106</v>
      </c>
      <c r="W38" s="50"/>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5"/>
      <c r="AY38" s="5"/>
      <c r="AZ38" s="5"/>
      <c r="BA38" s="5"/>
      <c r="BB38" s="5"/>
    </row>
    <row r="39" spans="1:54">
      <c r="A39" s="5"/>
      <c r="B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row>
    <row r="40" spans="1:54">
      <c r="A40" s="5"/>
      <c r="B40" s="5"/>
      <c r="C40" s="8" t="s">
        <v>108</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row>
    <row r="41" spans="1:54" ht="18.75">
      <c r="A41" s="5"/>
      <c r="B41" s="5"/>
      <c r="C41" s="26" t="s">
        <v>109</v>
      </c>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row>
    <row r="42" spans="1:54" ht="18.75">
      <c r="A42" s="5"/>
      <c r="B42" s="5"/>
      <c r="C42" s="27" t="s">
        <v>110</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row>
    <row r="43" spans="1:54">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row>
    <row r="44" spans="1:5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1:54">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row>
    <row r="46" spans="1:54">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row>
    <row r="47" spans="1:54">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row>
    <row r="48" spans="1:54">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row>
    <row r="49" spans="1:54">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row>
    <row r="50" spans="1:54">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row>
    <row r="51" spans="1:5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row>
    <row r="52" spans="1:54">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row>
    <row r="53" spans="1:5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row>
    <row r="54" spans="1:5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row>
    <row r="55" spans="1:5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row>
    <row r="56" spans="1:5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row>
    <row r="57" spans="1:54">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row>
    <row r="58" spans="1:54">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row>
    <row r="59" spans="1:5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row>
    <row r="60" spans="1:54">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row>
    <row r="61" spans="1:5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row>
    <row r="62" spans="1:54">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row>
  </sheetData>
  <mergeCells count="12">
    <mergeCell ref="AE7:AK7"/>
    <mergeCell ref="T14:V14"/>
    <mergeCell ref="I2:AB2"/>
    <mergeCell ref="I3:AB3"/>
    <mergeCell ref="AE5:AK5"/>
    <mergeCell ref="AE6:AK6"/>
    <mergeCell ref="AE8:AK8"/>
    <mergeCell ref="B16:B21"/>
    <mergeCell ref="B23:B28"/>
    <mergeCell ref="B30:B34"/>
    <mergeCell ref="B37:B38"/>
    <mergeCell ref="S8:Y12"/>
  </mergeCells>
  <phoneticPr fontId="5" type="noConversion"/>
  <hyperlinks>
    <hyperlink ref="I2:AB2" r:id="rId1" display="https://www.instituteforapprenticeships.org/apprenticeship-standards/product-design-and-development-engineer-degree/" xr:uid="{27051DE3-751B-4254-82EE-659B2C619419}"/>
    <hyperlink ref="I3:AB3" r:id="rId2" display="https://www.instituteforapprenticeships.org/media/1726/l6-pdd-epa-final-pdf-version-28th-mar-18.pdf" xr:uid="{D9CDD687-CEB4-48A5-876E-DC0487E90740}"/>
    <hyperlink ref="I2" r:id="rId3" xr:uid="{D07FAC61-28B3-4FE8-ADE9-70BADDC75752}"/>
    <hyperlink ref="I3" r:id="rId4" xr:uid="{B15D88AE-0672-47EE-8F7D-0900E2BCAEF8}"/>
  </hyperlinks>
  <pageMargins left="0.7" right="0.7" top="0.75" bottom="0.75" header="0.3" footer="0.3"/>
  <pageSetup paperSize="9" orientation="portrait" horizontalDpi="90" verticalDpi="9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1"/>
    </sheetView>
  </sheetViews>
  <sheetFormatPr defaultRowHeight="1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c r="A1" s="5"/>
      <c r="B1" s="5" t="s">
        <v>111</v>
      </c>
      <c r="C1" s="5"/>
      <c r="D1" s="5"/>
      <c r="E1" s="5"/>
      <c r="F1" s="5" t="str">
        <f>'Training Plan-Template'!D2</f>
        <v>Electrical/Electronic Technical Support Engineer</v>
      </c>
      <c r="G1" s="5"/>
      <c r="H1" s="5"/>
      <c r="I1" s="5"/>
      <c r="J1" s="5"/>
      <c r="K1" s="70"/>
      <c r="L1" s="72" t="s">
        <v>112</v>
      </c>
      <c r="M1" s="72"/>
      <c r="N1" s="72"/>
      <c r="O1" s="72"/>
    </row>
    <row r="2" spans="1:15">
      <c r="A2" s="5"/>
      <c r="B2" s="5" t="s">
        <v>6</v>
      </c>
      <c r="C2" s="5"/>
      <c r="D2" s="5"/>
      <c r="E2" s="5"/>
      <c r="F2" s="5" t="str">
        <f>'Training Plan-Template'!I6</f>
        <v>BEng (Honours) Electrical and Electronic Engineering Technology (Degree apprenticeship)</v>
      </c>
      <c r="G2" s="5"/>
      <c r="H2" s="5"/>
      <c r="I2" s="5"/>
      <c r="J2" s="5"/>
      <c r="K2" s="70"/>
      <c r="L2" s="72" t="str">
        <f t="shared" ref="L2:L7" si="0">B8</f>
        <v>Campus Lectures (1 hour each)</v>
      </c>
      <c r="M2" s="72">
        <f>F8</f>
        <v>284</v>
      </c>
      <c r="N2" s="72"/>
      <c r="O2" s="72"/>
    </row>
    <row r="3" spans="1:15" ht="26.45" customHeight="1">
      <c r="A3" s="5"/>
      <c r="B3" s="5"/>
      <c r="C3" s="5"/>
      <c r="D3" s="5"/>
      <c r="E3" s="5"/>
      <c r="F3" s="5"/>
      <c r="G3" s="5"/>
      <c r="H3" s="5"/>
      <c r="I3" s="5"/>
      <c r="J3" s="5"/>
      <c r="K3" s="70"/>
      <c r="L3" s="72" t="str">
        <f t="shared" si="0"/>
        <v>Campus tutorial / seminar (1 hour each)</v>
      </c>
      <c r="M3" s="72">
        <f t="shared" ref="M3:M6" si="1">F9</f>
        <v>257</v>
      </c>
      <c r="N3" s="72"/>
      <c r="O3" s="72"/>
    </row>
    <row r="4" spans="1:15" ht="15.75">
      <c r="A4" s="5"/>
      <c r="B4" s="123" t="s">
        <v>113</v>
      </c>
      <c r="C4" s="5"/>
      <c r="D4" s="5"/>
      <c r="E4" s="5"/>
      <c r="F4" s="68">
        <f>'Training Plan-Template'!I35</f>
        <v>974.39999999999986</v>
      </c>
      <c r="G4" s="5"/>
      <c r="H4" s="5"/>
      <c r="I4" s="5"/>
      <c r="J4" s="5"/>
      <c r="K4" s="70"/>
      <c r="L4" s="72" t="str">
        <f t="shared" si="0"/>
        <v>Portfolio / KSB workshops</v>
      </c>
      <c r="M4" s="72">
        <f t="shared" si="1"/>
        <v>0</v>
      </c>
      <c r="N4" s="72"/>
      <c r="O4" s="72"/>
    </row>
    <row r="5" spans="1:15" ht="15.75">
      <c r="A5" s="5"/>
      <c r="B5" s="123" t="s">
        <v>114</v>
      </c>
      <c r="C5" s="5"/>
      <c r="D5" s="5"/>
      <c r="E5" s="5"/>
      <c r="F5" s="71">
        <f>'Training Plan-Template'!H35</f>
        <v>0</v>
      </c>
      <c r="G5" s="5"/>
      <c r="H5" s="5"/>
      <c r="I5" s="5"/>
      <c r="J5" s="5"/>
      <c r="K5" s="70"/>
      <c r="L5" s="72" t="str">
        <f t="shared" si="0"/>
        <v>On-line taught session (1 hour delivery)</v>
      </c>
      <c r="M5" s="72">
        <f t="shared" si="1"/>
        <v>0</v>
      </c>
      <c r="N5" s="72"/>
      <c r="O5" s="72"/>
    </row>
    <row r="6" spans="1:15" ht="15.75">
      <c r="A6" s="5"/>
      <c r="B6" s="123" t="s">
        <v>115</v>
      </c>
      <c r="C6" s="5"/>
      <c r="D6" s="5"/>
      <c r="E6" s="5"/>
      <c r="F6" s="68">
        <f>F4-F5</f>
        <v>974.39999999999986</v>
      </c>
      <c r="G6" s="5"/>
      <c r="H6" s="5"/>
      <c r="I6" s="5"/>
      <c r="J6" s="5"/>
      <c r="K6" s="70"/>
      <c r="L6" s="72" t="str">
        <f t="shared" si="0"/>
        <v xml:space="preserve">Timetabled student led working </v>
      </c>
      <c r="M6" s="72">
        <f t="shared" si="1"/>
        <v>0</v>
      </c>
      <c r="N6" s="72"/>
      <c r="O6" s="72"/>
    </row>
    <row r="7" spans="1:15" ht="27.6" customHeight="1">
      <c r="A7" s="5"/>
      <c r="B7" s="5"/>
      <c r="C7" s="5"/>
      <c r="D7" s="5"/>
      <c r="E7" s="5"/>
      <c r="F7" s="5"/>
      <c r="G7" s="5"/>
      <c r="H7" s="5"/>
      <c r="I7" s="5"/>
      <c r="J7" s="5"/>
      <c r="K7" s="70"/>
      <c r="L7" s="72" t="str">
        <f t="shared" si="0"/>
        <v>1:1 Supervision</v>
      </c>
      <c r="M7" s="72">
        <f>I8</f>
        <v>6</v>
      </c>
      <c r="N7" s="72"/>
      <c r="O7" s="72"/>
    </row>
    <row r="8" spans="1:15" ht="21" customHeight="1">
      <c r="A8" s="5"/>
      <c r="B8" s="153" t="s">
        <v>25</v>
      </c>
      <c r="C8" s="154"/>
      <c r="D8" s="154"/>
      <c r="E8" s="154"/>
      <c r="F8" s="126">
        <f>'Training Plan-Template'!J35</f>
        <v>284</v>
      </c>
      <c r="G8" s="125"/>
      <c r="H8" s="127" t="s">
        <v>116</v>
      </c>
      <c r="I8" s="126">
        <f>'Training Plan-Template'!P35</f>
        <v>6</v>
      </c>
      <c r="J8" s="5"/>
      <c r="K8" s="70"/>
      <c r="L8" s="72" t="str">
        <f>H8</f>
        <v>Spare column (e.g. laboratory session)</v>
      </c>
      <c r="M8" s="72">
        <f>I8</f>
        <v>6</v>
      </c>
      <c r="N8" s="72"/>
      <c r="O8" s="72"/>
    </row>
    <row r="9" spans="1:15" ht="21" customHeight="1">
      <c r="A9" s="5"/>
      <c r="B9" s="153" t="s">
        <v>26</v>
      </c>
      <c r="C9" s="154"/>
      <c r="D9" s="154"/>
      <c r="E9" s="154"/>
      <c r="F9" s="126">
        <f>'Training Plan-Template'!K35</f>
        <v>257</v>
      </c>
      <c r="G9" s="125"/>
      <c r="H9" s="124" t="s">
        <v>117</v>
      </c>
      <c r="I9" s="126">
        <f>'Training Plan-Template'!Q35</f>
        <v>0</v>
      </c>
      <c r="J9" s="5"/>
      <c r="K9" s="70"/>
      <c r="L9" s="72" t="str">
        <f t="shared" ref="L9:M11" si="2">H9</f>
        <v>Project Based / Applied Learning to meet Module Assessment</v>
      </c>
      <c r="M9" s="72">
        <f t="shared" si="2"/>
        <v>0</v>
      </c>
      <c r="N9" s="72"/>
      <c r="O9" s="72"/>
    </row>
    <row r="10" spans="1:15" ht="21" customHeight="1">
      <c r="A10" s="5"/>
      <c r="B10" s="153" t="s">
        <v>27</v>
      </c>
      <c r="C10" s="154"/>
      <c r="D10" s="154"/>
      <c r="E10" s="154"/>
      <c r="F10" s="126">
        <f>'Training Plan-Template'!L35</f>
        <v>0</v>
      </c>
      <c r="G10" s="125"/>
      <c r="H10" s="124" t="s">
        <v>33</v>
      </c>
      <c r="I10" s="126">
        <f>'Training Plan-Template'!R35</f>
        <v>206.63333333333327</v>
      </c>
      <c r="J10" s="5"/>
      <c r="K10" s="70"/>
      <c r="L10" s="72" t="str">
        <f t="shared" si="2"/>
        <v>Time during working day to focus on assessment preparation</v>
      </c>
      <c r="M10" s="72">
        <f t="shared" si="2"/>
        <v>206.63333333333327</v>
      </c>
      <c r="N10" s="72"/>
      <c r="O10" s="72"/>
    </row>
    <row r="11" spans="1:15" ht="21" customHeight="1">
      <c r="A11" s="5"/>
      <c r="B11" s="153" t="s">
        <v>28</v>
      </c>
      <c r="C11" s="154"/>
      <c r="D11" s="154"/>
      <c r="E11" s="154"/>
      <c r="F11" s="126">
        <f>'Training Plan-Template'!M35</f>
        <v>0</v>
      </c>
      <c r="G11" s="125"/>
      <c r="H11" s="124" t="s">
        <v>34</v>
      </c>
      <c r="I11" s="126">
        <f>'Training Plan-Template'!S35</f>
        <v>196.63333333333327</v>
      </c>
      <c r="J11" s="5"/>
      <c r="K11" s="70"/>
      <c r="L11" s="72" t="str">
        <f t="shared" si="2"/>
        <v>Employer-led Training activities (including experiential and project based learning)</v>
      </c>
      <c r="M11" s="72">
        <f t="shared" si="2"/>
        <v>196.63333333333327</v>
      </c>
      <c r="N11" s="72"/>
      <c r="O11" s="72"/>
    </row>
    <row r="12" spans="1:15" ht="21" customHeight="1">
      <c r="A12" s="5"/>
      <c r="B12" s="153" t="s">
        <v>29</v>
      </c>
      <c r="C12" s="154"/>
      <c r="D12" s="154"/>
      <c r="E12" s="154"/>
      <c r="F12" s="126">
        <f>'Training Plan-Template'!N35</f>
        <v>0</v>
      </c>
      <c r="G12" s="125"/>
      <c r="H12" s="5"/>
      <c r="I12" s="5"/>
      <c r="J12" s="5"/>
      <c r="K12" s="70"/>
      <c r="L12" s="72"/>
      <c r="M12" s="72"/>
      <c r="N12" s="72"/>
      <c r="O12" s="72"/>
    </row>
    <row r="13" spans="1:15" ht="21" customHeight="1">
      <c r="A13" s="5"/>
      <c r="B13" s="153" t="s">
        <v>30</v>
      </c>
      <c r="C13" s="154"/>
      <c r="D13" s="154"/>
      <c r="E13" s="154"/>
      <c r="F13" s="126">
        <f>'Training Plan-Template'!O35</f>
        <v>0</v>
      </c>
      <c r="G13" s="125"/>
      <c r="H13" s="5"/>
      <c r="I13" s="5"/>
      <c r="J13" s="5"/>
      <c r="K13" s="70"/>
      <c r="L13" s="72"/>
      <c r="M13" s="72"/>
      <c r="N13" s="72"/>
      <c r="O13" s="72"/>
    </row>
    <row r="14" spans="1:15" ht="21" customHeight="1">
      <c r="A14" s="5"/>
      <c r="B14" s="155"/>
      <c r="C14" s="156"/>
      <c r="D14" s="156"/>
      <c r="E14" s="156"/>
      <c r="F14" s="5"/>
      <c r="G14" s="69"/>
      <c r="H14" s="5"/>
      <c r="I14" s="5"/>
      <c r="J14" s="5"/>
      <c r="K14" s="70"/>
      <c r="L14" s="72"/>
      <c r="M14" s="72"/>
      <c r="N14" s="72"/>
      <c r="O14" s="72"/>
    </row>
    <row r="15" spans="1:15" ht="305.45" customHeight="1">
      <c r="A15" s="5"/>
      <c r="B15" s="155"/>
      <c r="C15" s="156"/>
      <c r="D15" s="156"/>
      <c r="E15" s="156"/>
      <c r="F15" s="5"/>
      <c r="G15" s="69"/>
      <c r="H15" s="5"/>
      <c r="I15" s="5"/>
      <c r="J15" s="5"/>
      <c r="K15" s="70"/>
      <c r="L15" s="73" t="s">
        <v>118</v>
      </c>
      <c r="M15" s="72"/>
      <c r="N15" s="72"/>
      <c r="O15" s="72"/>
    </row>
    <row r="16" spans="1:15">
      <c r="A16" s="5"/>
      <c r="B16" s="5"/>
      <c r="C16" s="5"/>
      <c r="D16" s="5"/>
      <c r="E16" s="5"/>
      <c r="F16" s="5"/>
      <c r="G16" s="5"/>
      <c r="H16" s="5"/>
      <c r="I16" s="5"/>
      <c r="J16" s="5"/>
      <c r="K16" s="70"/>
      <c r="L16" s="72"/>
      <c r="M16" s="72"/>
      <c r="N16" s="72"/>
      <c r="O16" s="72"/>
    </row>
    <row r="17" spans="1:15">
      <c r="A17" s="5"/>
      <c r="B17" s="5"/>
      <c r="C17" s="5"/>
      <c r="D17" s="5"/>
      <c r="E17" s="5"/>
      <c r="F17" s="5"/>
      <c r="G17" s="5"/>
      <c r="H17" s="5"/>
      <c r="I17" s="5"/>
      <c r="J17" s="5"/>
      <c r="K17" s="70"/>
      <c r="L17" s="72"/>
      <c r="M17" s="72"/>
      <c r="N17" s="72"/>
      <c r="O17" s="72"/>
    </row>
    <row r="18" spans="1:15">
      <c r="A18" s="5"/>
      <c r="B18" s="5"/>
      <c r="C18" s="5"/>
      <c r="D18" s="5"/>
      <c r="E18" s="5"/>
      <c r="F18" s="5"/>
      <c r="G18" s="5"/>
      <c r="H18" s="5"/>
      <c r="I18" s="5"/>
      <c r="J18" s="5"/>
      <c r="K18" s="70"/>
      <c r="L18" s="72"/>
      <c r="M18" s="72"/>
      <c r="N18" s="72"/>
      <c r="O18" s="72"/>
    </row>
    <row r="19" spans="1:15">
      <c r="A19" s="5"/>
      <c r="B19" s="5"/>
      <c r="C19" s="5"/>
      <c r="D19" s="5"/>
      <c r="E19" s="5"/>
      <c r="F19" s="5"/>
      <c r="G19" s="5"/>
      <c r="H19" s="5"/>
      <c r="I19" s="5"/>
      <c r="J19" s="5"/>
      <c r="K19" s="70"/>
      <c r="L19" s="72"/>
      <c r="M19" s="72"/>
      <c r="N19" s="72"/>
      <c r="O19" s="72"/>
    </row>
    <row r="20" spans="1:15">
      <c r="A20" s="5"/>
      <c r="B20" s="5"/>
      <c r="C20" s="5"/>
      <c r="D20" s="5"/>
      <c r="E20" s="5"/>
      <c r="F20" s="5"/>
      <c r="G20" s="5"/>
      <c r="H20" s="5"/>
      <c r="I20" s="5"/>
      <c r="J20" s="5"/>
      <c r="K20" s="70"/>
      <c r="L20" s="72"/>
      <c r="M20" s="72"/>
      <c r="N20" s="72"/>
      <c r="O20" s="72"/>
    </row>
    <row r="21" spans="1:15">
      <c r="A21" s="5"/>
      <c r="B21" s="5"/>
      <c r="C21" s="5"/>
      <c r="D21" s="5"/>
      <c r="E21" s="5"/>
      <c r="F21" s="5"/>
      <c r="G21" s="5"/>
      <c r="H21" s="5"/>
      <c r="I21" s="5"/>
      <c r="J21" s="5"/>
      <c r="K21" s="70"/>
      <c r="L21" s="72"/>
      <c r="M21" s="72"/>
      <c r="N21" s="72"/>
      <c r="O21" s="72"/>
    </row>
    <row r="22" spans="1:15">
      <c r="A22" s="5"/>
      <c r="B22" s="5"/>
      <c r="C22" s="5"/>
      <c r="D22" s="5"/>
      <c r="E22" s="5"/>
      <c r="F22" s="5"/>
      <c r="G22" s="5"/>
      <c r="H22" s="5"/>
      <c r="I22" s="5"/>
      <c r="J22" s="5"/>
      <c r="K22" s="70"/>
      <c r="L22" s="72"/>
      <c r="M22" s="72"/>
      <c r="N22" s="72"/>
      <c r="O22" s="72"/>
    </row>
    <row r="23" spans="1:15">
      <c r="A23" s="5"/>
      <c r="B23" s="5"/>
      <c r="C23" s="5"/>
      <c r="D23" s="5"/>
      <c r="E23" s="5"/>
      <c r="F23" s="5"/>
      <c r="G23" s="5"/>
      <c r="H23" s="5"/>
      <c r="I23" s="5"/>
      <c r="J23" s="5"/>
      <c r="K23" s="70"/>
      <c r="L23" s="72"/>
      <c r="M23" s="72"/>
      <c r="N23" s="72"/>
      <c r="O23" s="72"/>
    </row>
    <row r="24" spans="1:15">
      <c r="A24" s="5"/>
      <c r="B24" s="5"/>
      <c r="C24" s="5"/>
      <c r="D24" s="5"/>
      <c r="E24" s="5"/>
      <c r="F24" s="5"/>
      <c r="G24" s="5"/>
      <c r="H24" s="5"/>
      <c r="I24" s="5"/>
      <c r="J24" s="5"/>
      <c r="K24" s="70"/>
      <c r="L24" s="72"/>
      <c r="M24" s="72"/>
      <c r="N24" s="72"/>
      <c r="O24" s="72"/>
    </row>
    <row r="25" spans="1:15">
      <c r="A25" s="5"/>
      <c r="B25" s="5"/>
      <c r="C25" s="5"/>
      <c r="D25" s="5"/>
      <c r="E25" s="5"/>
      <c r="F25" s="5"/>
      <c r="G25" s="5"/>
      <c r="H25" s="5"/>
      <c r="I25" s="5"/>
      <c r="J25" s="5"/>
      <c r="K25" s="70"/>
      <c r="L25" s="72"/>
      <c r="M25" s="72"/>
      <c r="N25" s="72"/>
      <c r="O25" s="72"/>
    </row>
    <row r="26" spans="1:15">
      <c r="A26" s="5"/>
      <c r="B26" s="5"/>
      <c r="C26" s="5"/>
      <c r="D26" s="5"/>
      <c r="E26" s="5"/>
      <c r="F26" s="5"/>
      <c r="G26" s="5"/>
      <c r="H26" s="5"/>
      <c r="I26" s="5"/>
      <c r="J26" s="5"/>
      <c r="K26" s="70"/>
      <c r="L26" s="72"/>
      <c r="M26" s="72"/>
      <c r="N26" s="72"/>
      <c r="O26" s="72"/>
    </row>
    <row r="27" spans="1:15">
      <c r="A27" s="5"/>
      <c r="B27" s="5"/>
      <c r="C27" s="5"/>
      <c r="D27" s="5"/>
      <c r="E27" s="5"/>
      <c r="F27" s="5"/>
      <c r="G27" s="5"/>
      <c r="H27" s="5"/>
      <c r="I27" s="5"/>
      <c r="J27" s="5"/>
      <c r="K27" s="70"/>
      <c r="L27" s="72"/>
      <c r="M27" s="72"/>
      <c r="N27" s="72"/>
      <c r="O27" s="72"/>
    </row>
    <row r="28" spans="1:15">
      <c r="A28" s="5"/>
      <c r="B28" s="5"/>
      <c r="C28" s="5"/>
      <c r="D28" s="5"/>
      <c r="E28" s="5"/>
      <c r="F28" s="5"/>
      <c r="G28" s="5"/>
      <c r="H28" s="5"/>
      <c r="I28" s="5"/>
      <c r="J28" s="5"/>
      <c r="K28" s="70"/>
      <c r="L28" s="72"/>
      <c r="M28" s="72"/>
      <c r="N28" s="72"/>
      <c r="O28" s="72"/>
    </row>
    <row r="29" spans="1:15">
      <c r="A29" s="5"/>
      <c r="B29" s="5"/>
      <c r="C29" s="5"/>
      <c r="D29" s="5"/>
      <c r="E29" s="5"/>
      <c r="F29" s="5"/>
      <c r="G29" s="5"/>
      <c r="H29" s="5"/>
      <c r="I29" s="5"/>
      <c r="J29" s="5"/>
      <c r="K29" s="70"/>
      <c r="L29" s="72"/>
      <c r="M29" s="72"/>
      <c r="N29" s="72"/>
      <c r="O29" s="72"/>
    </row>
    <row r="30" spans="1:15">
      <c r="A30" s="5"/>
      <c r="B30" s="5"/>
      <c r="C30" s="5"/>
      <c r="D30" s="5"/>
      <c r="E30" s="5"/>
      <c r="F30" s="5"/>
      <c r="G30" s="5"/>
      <c r="H30" s="5"/>
      <c r="I30" s="5"/>
      <c r="J30" s="5"/>
      <c r="K30" s="70"/>
      <c r="L30" s="72"/>
      <c r="M30" s="72"/>
      <c r="N30" s="72"/>
      <c r="O30" s="72"/>
    </row>
    <row r="31" spans="1:15">
      <c r="A31" s="5"/>
      <c r="B31" s="5"/>
      <c r="C31" s="5"/>
      <c r="D31" s="5"/>
      <c r="E31" s="5"/>
      <c r="F31" s="5"/>
      <c r="G31" s="5"/>
      <c r="H31" s="5"/>
      <c r="I31" s="5"/>
      <c r="J31" s="5"/>
      <c r="K31" s="70"/>
      <c r="L31" s="72"/>
      <c r="M31" s="72"/>
      <c r="N31" s="72"/>
      <c r="O31" s="72"/>
    </row>
    <row r="32" spans="1:15">
      <c r="A32" s="5"/>
      <c r="B32" s="5"/>
      <c r="C32" s="5"/>
      <c r="D32" s="5"/>
      <c r="E32" s="5"/>
      <c r="F32" s="5"/>
      <c r="G32" s="5"/>
      <c r="H32" s="5"/>
      <c r="I32" s="5"/>
      <c r="J32" s="5"/>
      <c r="K32" s="70"/>
      <c r="L32" s="72"/>
      <c r="M32" s="72"/>
      <c r="N32" s="72"/>
      <c r="O32" s="72"/>
    </row>
    <row r="33" spans="1:15">
      <c r="A33" s="5"/>
      <c r="B33" s="5"/>
      <c r="C33" s="5"/>
      <c r="D33" s="5"/>
      <c r="E33" s="5"/>
      <c r="F33" s="5"/>
      <c r="G33" s="5"/>
      <c r="H33" s="5"/>
      <c r="I33" s="5"/>
      <c r="J33" s="5"/>
      <c r="K33" s="70"/>
      <c r="L33" s="72"/>
      <c r="M33" s="72"/>
      <c r="N33" s="72"/>
      <c r="O33" s="72"/>
    </row>
    <row r="34" spans="1:15">
      <c r="A34" s="5"/>
      <c r="B34" s="5"/>
      <c r="C34" s="5"/>
      <c r="D34" s="5"/>
      <c r="E34" s="5"/>
      <c r="F34" s="5"/>
      <c r="G34" s="5"/>
      <c r="H34" s="5"/>
      <c r="I34" s="5"/>
      <c r="J34" s="5"/>
      <c r="K34" s="70"/>
      <c r="L34" s="72"/>
      <c r="M34" s="72"/>
      <c r="N34" s="72"/>
      <c r="O34" s="72"/>
    </row>
    <row r="35" spans="1:15">
      <c r="A35" s="5"/>
      <c r="B35" s="5"/>
      <c r="C35" s="5"/>
      <c r="D35" s="5"/>
      <c r="E35" s="5"/>
      <c r="F35" s="5"/>
      <c r="G35" s="5"/>
      <c r="H35" s="5"/>
      <c r="I35" s="5"/>
      <c r="J35" s="5"/>
      <c r="K35" s="70"/>
      <c r="L35" s="72"/>
      <c r="M35" s="72"/>
      <c r="N35" s="72"/>
      <c r="O35" s="72"/>
    </row>
    <row r="36" spans="1:15">
      <c r="A36" s="5"/>
      <c r="B36" s="5"/>
      <c r="C36" s="5"/>
      <c r="D36" s="5"/>
      <c r="E36" s="5"/>
      <c r="F36" s="5"/>
      <c r="G36" s="5"/>
      <c r="H36" s="5"/>
      <c r="I36" s="5"/>
      <c r="J36" s="5"/>
      <c r="K36" s="70"/>
      <c r="L36" s="72"/>
      <c r="M36" s="72"/>
      <c r="N36" s="72"/>
      <c r="O36" s="72"/>
    </row>
    <row r="37" spans="1:15">
      <c r="A37" s="5"/>
      <c r="B37" s="5"/>
      <c r="C37" s="5"/>
      <c r="D37" s="5"/>
      <c r="E37" s="5"/>
      <c r="F37" s="5"/>
      <c r="G37" s="5"/>
      <c r="H37" s="5"/>
      <c r="I37" s="5"/>
      <c r="J37" s="5"/>
      <c r="K37" s="70"/>
      <c r="L37" s="72"/>
      <c r="M37" s="72"/>
      <c r="N37" s="72"/>
      <c r="O37" s="72"/>
    </row>
    <row r="38" spans="1:15">
      <c r="A38" s="5"/>
      <c r="B38" s="5"/>
      <c r="C38" s="5"/>
      <c r="D38" s="5"/>
      <c r="E38" s="5"/>
      <c r="F38" s="5"/>
      <c r="G38" s="5"/>
      <c r="H38" s="5"/>
      <c r="I38" s="5"/>
      <c r="J38" s="5"/>
      <c r="K38" s="70"/>
      <c r="L38" s="72"/>
      <c r="M38" s="72"/>
      <c r="N38" s="72"/>
      <c r="O38" s="72"/>
    </row>
    <row r="39" spans="1:15">
      <c r="A39" s="5"/>
      <c r="B39" s="5"/>
      <c r="C39" s="5"/>
      <c r="D39" s="5"/>
      <c r="E39" s="5"/>
      <c r="F39" s="5"/>
      <c r="G39" s="5"/>
      <c r="H39" s="5"/>
      <c r="I39" s="5"/>
      <c r="J39" s="5"/>
      <c r="K39" s="70"/>
      <c r="L39" s="72"/>
      <c r="M39" s="72"/>
      <c r="N39" s="72"/>
      <c r="O39" s="72"/>
    </row>
    <row r="40" spans="1:15">
      <c r="A40" s="5"/>
      <c r="B40" s="5"/>
      <c r="C40" s="5"/>
      <c r="D40" s="5"/>
      <c r="E40" s="5"/>
      <c r="F40" s="5"/>
      <c r="G40" s="5"/>
      <c r="H40" s="5"/>
      <c r="I40" s="5"/>
      <c r="J40" s="5"/>
      <c r="K40" s="70"/>
      <c r="L40" s="72"/>
      <c r="M40" s="72"/>
      <c r="N40" s="72"/>
      <c r="O40" s="72"/>
    </row>
    <row r="41" spans="1:15">
      <c r="A41" s="5"/>
      <c r="B41" s="5"/>
      <c r="C41" s="5"/>
      <c r="D41" s="5"/>
      <c r="E41" s="5"/>
      <c r="F41" s="5"/>
      <c r="G41" s="5"/>
      <c r="H41" s="5"/>
      <c r="I41" s="5"/>
      <c r="J41" s="5"/>
      <c r="K41" s="70"/>
    </row>
    <row r="42" spans="1:15">
      <c r="A42" s="5"/>
      <c r="B42" s="5"/>
      <c r="C42" s="5"/>
      <c r="D42" s="5"/>
      <c r="E42" s="5"/>
      <c r="F42" s="5"/>
      <c r="G42" s="5"/>
      <c r="H42" s="5"/>
      <c r="I42" s="5"/>
      <c r="J42" s="5"/>
    </row>
    <row r="43" spans="1:15">
      <c r="A43" s="5"/>
      <c r="B43" s="5"/>
      <c r="C43" s="5"/>
      <c r="D43" s="5"/>
      <c r="E43" s="5"/>
      <c r="F43" s="5"/>
      <c r="G43" s="5"/>
      <c r="H43" s="5"/>
      <c r="I43" s="5"/>
      <c r="J43" s="5"/>
    </row>
    <row r="44" spans="1:15">
      <c r="A44" s="5"/>
      <c r="B44" s="5"/>
      <c r="C44" s="5"/>
      <c r="D44" s="5"/>
      <c r="E44" s="5"/>
      <c r="F44" s="5"/>
      <c r="G44" s="5"/>
      <c r="J44" s="5"/>
    </row>
    <row r="45" spans="1:15">
      <c r="A45" s="5"/>
      <c r="B45" s="5"/>
      <c r="C45" s="5"/>
      <c r="D45" s="5"/>
      <c r="E45" s="5"/>
      <c r="F45" s="5"/>
      <c r="G45" s="5"/>
      <c r="J45" s="5"/>
    </row>
    <row r="46" spans="1:15">
      <c r="A46" s="5"/>
      <c r="J46" s="5"/>
    </row>
    <row r="47" spans="1:15">
      <c r="A47" s="5"/>
      <c r="J47" s="5"/>
    </row>
    <row r="48" spans="1:15">
      <c r="A48" s="5"/>
      <c r="J48" s="5"/>
    </row>
    <row r="49" spans="1:10">
      <c r="A49" s="5"/>
      <c r="J49" s="5"/>
    </row>
    <row r="50" spans="1:10">
      <c r="A50" s="5"/>
      <c r="J50" s="5"/>
    </row>
    <row r="51" spans="1:10">
      <c r="A51" s="5"/>
      <c r="J51" s="5"/>
    </row>
    <row r="52" spans="1:10">
      <c r="A52" s="5"/>
      <c r="J52" s="5"/>
    </row>
    <row r="53" spans="1:10">
      <c r="A53" s="5"/>
      <c r="J53" s="5"/>
    </row>
    <row r="54" spans="1:10">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2"/>
  <sheetViews>
    <sheetView zoomScale="40" zoomScaleNormal="40" workbookViewId="0">
      <selection activeCell="B3" sqref="B3:G3"/>
    </sheetView>
  </sheetViews>
  <sheetFormatPr defaultRowHeight="15"/>
  <cols>
    <col min="1" max="1" width="3.85546875" customWidth="1"/>
    <col min="2" max="2" width="43.42578125" customWidth="1"/>
    <col min="3" max="3" width="15.42578125" customWidth="1"/>
    <col min="4" max="4" width="14.5703125" customWidth="1"/>
    <col min="5" max="5" width="44.42578125" customWidth="1"/>
    <col min="6" max="6" width="50" customWidth="1"/>
    <col min="7" max="7" width="48.7109375" customWidth="1"/>
  </cols>
  <sheetData>
    <row r="1" spans="1:9" s="130" customFormat="1" ht="31.5" customHeight="1">
      <c r="A1" s="129"/>
      <c r="B1" s="158" t="str">
        <f>'Training Plan-Template'!D2</f>
        <v>Electrical/Electronic Technical Support Engineer</v>
      </c>
      <c r="C1" s="158"/>
      <c r="D1" s="158"/>
      <c r="E1" s="158"/>
      <c r="F1" s="158"/>
      <c r="G1" s="158"/>
      <c r="H1" s="129"/>
      <c r="I1" s="129"/>
    </row>
    <row r="2" spans="1:9" s="130" customFormat="1" ht="31.5" customHeight="1">
      <c r="A2" s="129"/>
      <c r="B2" s="158" t="str">
        <f>'Training Plan-Template'!I6</f>
        <v>BEng (Honours) Electrical and Electronic Engineering Technology (Degree apprenticeship)</v>
      </c>
      <c r="C2" s="158"/>
      <c r="D2" s="158"/>
      <c r="E2" s="158"/>
      <c r="F2" s="158"/>
      <c r="G2" s="158"/>
      <c r="H2" s="129"/>
      <c r="I2" s="129"/>
    </row>
    <row r="3" spans="1:9" s="77" customFormat="1" ht="122.25" customHeight="1">
      <c r="A3" s="128"/>
      <c r="B3" s="159" t="str">
        <f>'Training Plan-Template'!S8</f>
        <v>The apprenticeship includes a combination of work-based learning modules and specialist education, which leads to a BEng (Honours) Electrical and Electronic Engineering Technology.
The apprenticeship is usually delivered over 3.5 years.
The programme is delivered on a part-time day release basis and combines work-based learning with academic study — so your staff will be able to apply their knowledge directly to your organisation, generating return on investment from the start, and growing in value as they progress.
The end-point assessment is the final stage of the apprenticeship and checks if the employee meets the apprenticeship standard and is ready to join the profession with full occupational competence.</v>
      </c>
      <c r="C3" s="159"/>
      <c r="D3" s="159"/>
      <c r="E3" s="159"/>
      <c r="F3" s="159"/>
      <c r="G3" s="159"/>
      <c r="H3" s="128"/>
      <c r="I3" s="128"/>
    </row>
    <row r="4" spans="1:9" s="77" customFormat="1" ht="69" customHeight="1">
      <c r="A4" s="128"/>
      <c r="B4" s="157" t="s">
        <v>119</v>
      </c>
      <c r="C4" s="157"/>
      <c r="D4" s="157"/>
      <c r="E4" s="157"/>
      <c r="F4" s="157"/>
      <c r="G4" s="157"/>
      <c r="H4" s="128"/>
      <c r="I4" s="128"/>
    </row>
    <row r="5" spans="1:9" ht="106.5" customHeight="1">
      <c r="A5" s="5"/>
      <c r="B5" s="5"/>
      <c r="C5" s="74" t="s">
        <v>120</v>
      </c>
      <c r="D5" s="75" t="s">
        <v>121</v>
      </c>
      <c r="E5" s="75" t="s">
        <v>122</v>
      </c>
      <c r="F5" s="75" t="s">
        <v>123</v>
      </c>
      <c r="G5" s="76" t="s">
        <v>124</v>
      </c>
      <c r="H5" s="5"/>
      <c r="I5" s="5"/>
    </row>
    <row r="6" spans="1:9" ht="99" customHeight="1">
      <c r="A6" s="5"/>
      <c r="B6" s="115" t="str">
        <f>'Training Plan-Template'!C16</f>
        <v>Engineering Mathematics and Statistics for Apprentices</v>
      </c>
      <c r="C6" s="78">
        <f>'Training Plan-Template'!E16</f>
        <v>1</v>
      </c>
      <c r="D6" s="78">
        <f>'Training Plan-Template'!F16</f>
        <v>9</v>
      </c>
      <c r="E6" s="82" t="str">
        <f>'Training Plan-Template'!T16</f>
        <v xml:space="preserve">Allow time for maths diagnostic test near start of module. </v>
      </c>
      <c r="F6" s="82" t="str">
        <f>'Training Plan-Template'!U16</f>
        <v xml:space="preserve">This module is a key foundational aspect of an engineering degree. Ensure the learner has enough time to do all the tutorials. If this is an area of weakness, allow extra time where possible. </v>
      </c>
      <c r="G6" s="83" t="str">
        <f>'Training Plan-Template'!V16</f>
        <v>Provide a challenge and work-time for learner to create a tool using Excel or Matlab incorporating some mathematics and/or statistics that could be used in the business.</v>
      </c>
      <c r="H6" s="5"/>
      <c r="I6" s="5"/>
    </row>
    <row r="7" spans="1:9" ht="134.25" customHeight="1">
      <c r="A7" s="5"/>
      <c r="B7" s="115" t="str">
        <f>'Training Plan-Template'!C17</f>
        <v>Engineering Principles for Apprentices</v>
      </c>
      <c r="C7" s="79">
        <f>'Training Plan-Template'!E17</f>
        <v>1</v>
      </c>
      <c r="D7" s="79">
        <f>'Training Plan-Template'!F17</f>
        <v>9</v>
      </c>
      <c r="E7" s="85" t="str">
        <f>'Training Plan-Template'!T17</f>
        <v xml:space="preserve">
Support the Skills scan accuracy and the Apprentice's attempt at the Starting Point Exercise
With reference to the Module Learning Outcomes and KSBs, discuss which areas are most relevant to the business and the potential benefits of developing knowledge in an area not directly related. </v>
      </c>
      <c r="F7" s="85" t="str">
        <f>'Training Plan-Template'!U17</f>
        <v>Help the Apprentice to complete a Skill Scan Review in the first three weeks of the Apprenticeship.
Introduce concepts and theories to support development of reflective practice skills.
Identify and investigate a process, department, product or technology in the business that uses each of the three main areas of engineering principles being covered.</v>
      </c>
      <c r="G7" s="86" t="str">
        <f>'Training Plan-Template'!V17</f>
        <v>Confirm opportunities for WBL experiences to support the Apprentice's action plan during the Apprenticeship Progress Review. Utilising the Module STARE template
Encourage learner to give a 5-10min presentation on the most relevant of the three topics (solid mechanics, electrical engineering or thermo / fluids) relating it to the workplace where possible.</v>
      </c>
      <c r="H7" s="5"/>
      <c r="I7" s="5"/>
    </row>
    <row r="8" spans="1:9" ht="89.25" customHeight="1">
      <c r="A8" s="5"/>
      <c r="B8" s="115" t="str">
        <f>'Training Plan-Template'!C18</f>
        <v>Software Development for Apprentices</v>
      </c>
      <c r="C8" s="79">
        <f>'Training Plan-Template'!E18</f>
        <v>1</v>
      </c>
      <c r="D8" s="79">
        <f>'Training Plan-Template'!F18</f>
        <v>9</v>
      </c>
      <c r="E8" s="85" t="str">
        <f>'Training Plan-Template'!T18</f>
        <v xml:space="preserve">If learner has no prior programming experience, arrange some work-shadowing or secondment time in any programming part of the business if possible. </v>
      </c>
      <c r="F8" s="85" t="str">
        <f>'Training Plan-Template'!U18</f>
        <v xml:space="preserve">Provide information on learning materials covered in the module which have direct relevance to the business. </v>
      </c>
      <c r="G8" s="86" t="str">
        <f>'Training Plan-Template'!V18</f>
        <v>Consider giving learner a programming project related to business needs.</v>
      </c>
      <c r="H8" s="5"/>
      <c r="I8" s="5"/>
    </row>
    <row r="9" spans="1:9" ht="96" customHeight="1">
      <c r="A9" s="5"/>
      <c r="B9" s="115" t="str">
        <f>'Training Plan-Template'!C19</f>
        <v>Analogue and Digital for Apprentices</v>
      </c>
      <c r="C9" s="79">
        <f>'Training Plan-Template'!E19</f>
        <v>1</v>
      </c>
      <c r="D9" s="79">
        <f>'Training Plan-Template'!F19</f>
        <v>9</v>
      </c>
      <c r="E9" s="85" t="str">
        <f>'Training Plan-Template'!T19</f>
        <v>Ensure learner has access to basic electronic measurement and assembly equipment (like DMMs and soldering tools).</v>
      </c>
      <c r="F9" s="85" t="str">
        <f>'Training Plan-Template'!U19</f>
        <v xml:space="preserve"> Allow student work-shadowing in Electrical/Electronic Support aspect of the business. </v>
      </c>
      <c r="G9" s="86" t="str">
        <f>'Training Plan-Template'!V19</f>
        <v xml:space="preserve">Consider directing the learner towards a business need that can form a part or a whole of an investigative summer project. </v>
      </c>
      <c r="H9" s="5"/>
      <c r="I9" s="5"/>
    </row>
    <row r="10" spans="1:9" ht="109.5" customHeight="1">
      <c r="A10" s="5"/>
      <c r="B10" s="115" t="str">
        <f>'Training Plan-Template'!C20</f>
        <v>Ethical Engineering Practice</v>
      </c>
      <c r="C10" s="79">
        <f>'Training Plan-Template'!E20</f>
        <v>9</v>
      </c>
      <c r="D10" s="79">
        <f>'Training Plan-Template'!F20</f>
        <v>11</v>
      </c>
      <c r="E10" s="85" t="str">
        <f>'Training Plan-Template'!T20</f>
        <v xml:space="preserve">Review the brief for this module and assignment and consider a relevant work-placed project. This module start with an intensive 4-day teaching block in May, make sure they will be available. The remainder of the assignment is carried out at work - make sure they have the time to do it. </v>
      </c>
      <c r="F10" s="85" t="str">
        <f>'Training Plan-Template'!U20</f>
        <v xml:space="preserve">The remainder of the assignment is carried out at work - make sure they have the time to do it. </v>
      </c>
      <c r="G10" s="86" t="str">
        <f>'Training Plan-Template'!V20</f>
        <v>Discuss any ethical issues with the learner that they think could be improved at the company.</v>
      </c>
      <c r="H10" s="5"/>
      <c r="I10" s="5"/>
    </row>
    <row r="11" spans="1:9" ht="120.75" customHeight="1">
      <c r="A11" s="5"/>
      <c r="B11" s="115" t="str">
        <f>'Training Plan-Template'!C21</f>
        <v>Investigative Project for Apprentices</v>
      </c>
      <c r="C11" s="79">
        <f>'Training Plan-Template'!E21</f>
        <v>9</v>
      </c>
      <c r="D11" s="79">
        <f>'Training Plan-Template'!F21</f>
        <v>11</v>
      </c>
      <c r="E11" s="85" t="str">
        <f>'Training Plan-Template'!T21</f>
        <v xml:space="preserve">Review the brief for this module and assignment and consider a relevant work-placed project. This module start with an intensive 4-day teaching block in May, make sure they will be available. The remainder of the assignment is carried out at work - make sure they have the time to do it. </v>
      </c>
      <c r="F11" s="85" t="str">
        <f>'Training Plan-Template'!U21</f>
        <v xml:space="preserve">The remainder of the assignment is carried out at work - make sure they have the time to do it. </v>
      </c>
      <c r="G11" s="86" t="str">
        <f>'Training Plan-Template'!V21</f>
        <v xml:space="preserve">Arrange for learner to give a presentation on their project. </v>
      </c>
      <c r="H11" s="5"/>
      <c r="I11" s="5"/>
    </row>
    <row r="12" spans="1:9">
      <c r="A12" s="5"/>
      <c r="B12" s="87"/>
      <c r="C12" s="80"/>
      <c r="D12" s="80"/>
      <c r="E12" s="88"/>
      <c r="F12" s="88"/>
      <c r="G12" s="89"/>
      <c r="H12" s="5"/>
      <c r="I12" s="5"/>
    </row>
    <row r="13" spans="1:9" ht="53.45" customHeight="1">
      <c r="A13" s="5"/>
      <c r="B13" s="115" t="str">
        <f>'Training Plan-Template'!C23</f>
        <v>Embedded Systems and Applications</v>
      </c>
      <c r="C13" s="79">
        <f>'Training Plan-Template'!E23</f>
        <v>13</v>
      </c>
      <c r="D13" s="79">
        <f>'Training Plan-Template'!F23</f>
        <v>21</v>
      </c>
      <c r="E13" s="85" t="str">
        <f>'Training Plan-Template'!T23</f>
        <v>Further detail will be released
prior to Level 5</v>
      </c>
      <c r="F13" s="85" t="str">
        <f>'Training Plan-Template'!U23</f>
        <v>Further detail will be released
prior to Level 5</v>
      </c>
      <c r="G13" s="86" t="str">
        <f>'Training Plan-Template'!V23</f>
        <v>Further detail will be released
prior to Level 5</v>
      </c>
      <c r="H13" s="5"/>
      <c r="I13" s="5"/>
    </row>
    <row r="14" spans="1:9" ht="53.45" customHeight="1">
      <c r="A14" s="5"/>
      <c r="B14" s="115" t="str">
        <f>'Training Plan-Template'!C24</f>
        <v xml:space="preserve">Control and Automation </v>
      </c>
      <c r="C14" s="79">
        <f>'Training Plan-Template'!E24</f>
        <v>13</v>
      </c>
      <c r="D14" s="79">
        <f>'Training Plan-Template'!F24</f>
        <v>21</v>
      </c>
      <c r="E14" s="85">
        <f>'Training Plan-Template'!T24</f>
        <v>0</v>
      </c>
      <c r="F14" s="85">
        <f>'Training Plan-Template'!U24</f>
        <v>0</v>
      </c>
      <c r="G14" s="86">
        <f>'Training Plan-Template'!V24</f>
        <v>0</v>
      </c>
      <c r="H14" s="5"/>
      <c r="I14" s="5"/>
    </row>
    <row r="15" spans="1:9" ht="53.45" customHeight="1">
      <c r="A15" s="5"/>
      <c r="B15" s="115" t="str">
        <f>'Training Plan-Template'!C25</f>
        <v>Mechanical concepts for EEE Apprentices</v>
      </c>
      <c r="C15" s="79">
        <f>'Training Plan-Template'!E25</f>
        <v>13</v>
      </c>
      <c r="D15" s="79">
        <f>'Training Plan-Template'!F25</f>
        <v>21</v>
      </c>
      <c r="E15" s="85">
        <f>'Training Plan-Template'!T25</f>
        <v>0</v>
      </c>
      <c r="F15" s="85">
        <f>'Training Plan-Template'!U25</f>
        <v>0</v>
      </c>
      <c r="G15" s="86">
        <f>'Training Plan-Template'!V25</f>
        <v>0</v>
      </c>
      <c r="H15" s="5"/>
      <c r="I15" s="5"/>
    </row>
    <row r="16" spans="1:9" ht="53.45" customHeight="1">
      <c r="A16" s="5"/>
      <c r="B16" s="115" t="str">
        <f>'Training Plan-Template'!C26</f>
        <v>Developing an Engineering Portfolio</v>
      </c>
      <c r="C16" s="79">
        <f>'Training Plan-Template'!E26</f>
        <v>13</v>
      </c>
      <c r="D16" s="79">
        <f>'Training Plan-Template'!F26</f>
        <v>21</v>
      </c>
      <c r="E16" s="85">
        <f>'Training Plan-Template'!T26</f>
        <v>0</v>
      </c>
      <c r="F16" s="85">
        <f>'Training Plan-Template'!U26</f>
        <v>0</v>
      </c>
      <c r="G16" s="86">
        <f>'Training Plan-Template'!V26</f>
        <v>0</v>
      </c>
      <c r="H16" s="5"/>
      <c r="I16" s="5"/>
    </row>
    <row r="17" spans="1:9" ht="53.45" customHeight="1">
      <c r="A17" s="5"/>
      <c r="B17" s="115" t="str">
        <f>'Training Plan-Template'!C27</f>
        <v>Engineering Business Management for Apprentices</v>
      </c>
      <c r="C17" s="79">
        <f>'Training Plan-Template'!E27</f>
        <v>21</v>
      </c>
      <c r="D17" s="79">
        <f>'Training Plan-Template'!F27</f>
        <v>23</v>
      </c>
      <c r="E17" s="85">
        <f>'Training Plan-Template'!T27</f>
        <v>0</v>
      </c>
      <c r="F17" s="85">
        <f>'Training Plan-Template'!U27</f>
        <v>0</v>
      </c>
      <c r="G17" s="86">
        <f>'Training Plan-Template'!V27</f>
        <v>0</v>
      </c>
      <c r="H17" s="5"/>
      <c r="I17" s="5"/>
    </row>
    <row r="18" spans="1:9" ht="53.45" customHeight="1">
      <c r="A18" s="5"/>
      <c r="B18" s="115" t="str">
        <f>'Training Plan-Template'!C28</f>
        <v>Applied Project for Apprentices</v>
      </c>
      <c r="C18" s="79">
        <f>'Training Plan-Template'!E28</f>
        <v>21</v>
      </c>
      <c r="D18" s="79">
        <f>'Training Plan-Template'!F28</f>
        <v>23</v>
      </c>
      <c r="E18" s="85">
        <f>'Training Plan-Template'!T28</f>
        <v>0</v>
      </c>
      <c r="F18" s="85">
        <f>'Training Plan-Template'!U28</f>
        <v>0</v>
      </c>
      <c r="G18" s="86">
        <f>'Training Plan-Template'!V28</f>
        <v>0</v>
      </c>
      <c r="H18" s="5"/>
      <c r="I18" s="5"/>
    </row>
    <row r="19" spans="1:9">
      <c r="A19" s="5"/>
      <c r="B19" s="87"/>
      <c r="C19" s="80"/>
      <c r="D19" s="80"/>
      <c r="E19" s="88"/>
      <c r="F19" s="88"/>
      <c r="G19" s="89"/>
      <c r="H19" s="5"/>
      <c r="I19" s="5"/>
    </row>
    <row r="20" spans="1:9" ht="53.45" customHeight="1">
      <c r="A20" s="5"/>
      <c r="B20" s="115" t="str">
        <f>'Training Plan-Template'!C30</f>
        <v>Power Engineering for Apprentices</v>
      </c>
      <c r="C20" s="79">
        <f>'Training Plan-Template'!E30</f>
        <v>0</v>
      </c>
      <c r="D20" s="79">
        <f>'Training Plan-Template'!F30</f>
        <v>0</v>
      </c>
      <c r="E20" s="85" t="str">
        <f>'Training Plan-Template'!T30</f>
        <v>Further detail will be released
prior to Level 6</v>
      </c>
      <c r="F20" s="85" t="str">
        <f>'Training Plan-Template'!U30</f>
        <v>Further detail will be released
prior to Level 6</v>
      </c>
      <c r="G20" s="86" t="str">
        <f>'Training Plan-Template'!V30</f>
        <v>Further detail will be released
prior to Level 6</v>
      </c>
      <c r="H20" s="5"/>
      <c r="I20" s="5"/>
    </row>
    <row r="21" spans="1:9" ht="53.45" customHeight="1">
      <c r="A21" s="5"/>
      <c r="B21" s="115" t="str">
        <f>'Training Plan-Template'!C31</f>
        <v>Further Analogue and Digital for apprentices</v>
      </c>
      <c r="C21" s="79">
        <f>'Training Plan-Template'!E31</f>
        <v>0</v>
      </c>
      <c r="D21" s="79">
        <f>'Training Plan-Template'!F31</f>
        <v>0</v>
      </c>
      <c r="E21" s="85">
        <f>'Training Plan-Template'!T31</f>
        <v>0</v>
      </c>
      <c r="F21" s="85">
        <f>'Training Plan-Template'!U31</f>
        <v>0</v>
      </c>
      <c r="G21" s="86">
        <f>'Training Plan-Template'!V31</f>
        <v>0</v>
      </c>
      <c r="H21" s="5"/>
      <c r="I21" s="5"/>
    </row>
    <row r="22" spans="1:9" ht="53.45" customHeight="1">
      <c r="A22" s="5"/>
      <c r="B22" s="115" t="str">
        <f>'Training Plan-Template'!C32</f>
        <v>Lifecycle Engineering for electronic systems</v>
      </c>
      <c r="C22" s="79">
        <f>'Training Plan-Template'!E32</f>
        <v>0</v>
      </c>
      <c r="D22" s="79">
        <f>'Training Plan-Template'!F32</f>
        <v>0</v>
      </c>
      <c r="E22" s="85">
        <f>'Training Plan-Template'!T32</f>
        <v>0</v>
      </c>
      <c r="F22" s="85">
        <f>'Training Plan-Template'!U32</f>
        <v>0</v>
      </c>
      <c r="G22" s="86">
        <f>'Training Plan-Template'!V32</f>
        <v>0</v>
      </c>
      <c r="H22" s="5"/>
      <c r="I22" s="5"/>
    </row>
    <row r="23" spans="1:9" ht="53.45" customHeight="1">
      <c r="A23" s="5"/>
      <c r="B23" s="115" t="str">
        <f>'Training Plan-Template'!C33</f>
        <v>Engineering Ops and Lean for Apprentices</v>
      </c>
      <c r="C23" s="79">
        <f>'Training Plan-Template'!E33</f>
        <v>0</v>
      </c>
      <c r="D23" s="79">
        <f>'Training Plan-Template'!F33</f>
        <v>0</v>
      </c>
      <c r="E23" s="85">
        <f>'Training Plan-Template'!T33</f>
        <v>0</v>
      </c>
      <c r="F23" s="85">
        <f>'Training Plan-Template'!U33</f>
        <v>0</v>
      </c>
      <c r="G23" s="86">
        <f>'Training Plan-Template'!V33</f>
        <v>0</v>
      </c>
      <c r="H23" s="5"/>
      <c r="I23" s="5"/>
    </row>
    <row r="24" spans="1:9" ht="53.45" customHeight="1">
      <c r="A24" s="5"/>
      <c r="B24" s="26" t="str">
        <f>'Training Plan-Template'!C34</f>
        <v>Engineering Project and Portfolio</v>
      </c>
      <c r="C24" s="79">
        <f>'Training Plan-Template'!E34</f>
        <v>0</v>
      </c>
      <c r="D24" s="79">
        <f>'Training Plan-Template'!F34</f>
        <v>0</v>
      </c>
      <c r="E24" s="85">
        <f>'Training Plan-Template'!T34</f>
        <v>0</v>
      </c>
      <c r="F24" s="85">
        <f>'Training Plan-Template'!U34</f>
        <v>0</v>
      </c>
      <c r="G24" s="86">
        <f>'Training Plan-Template'!V34</f>
        <v>0</v>
      </c>
      <c r="H24" s="5"/>
      <c r="I24" s="5"/>
    </row>
    <row r="25" spans="1:9">
      <c r="A25" s="5"/>
      <c r="B25" s="87"/>
      <c r="C25" s="80"/>
      <c r="D25" s="80"/>
      <c r="E25" s="88"/>
      <c r="F25" s="88"/>
      <c r="G25" s="89"/>
      <c r="H25" s="5"/>
      <c r="I25" s="5"/>
    </row>
    <row r="26" spans="1:9" ht="35.450000000000003" customHeight="1">
      <c r="A26" s="5"/>
      <c r="B26" s="84" t="str">
        <f>'Training Plan-Template'!C37</f>
        <v>Gateway Period</v>
      </c>
      <c r="C26" s="79">
        <f>'Training Plan-Template'!E37</f>
        <v>0</v>
      </c>
      <c r="D26" s="79">
        <f>'Training Plan-Template'!F37</f>
        <v>0</v>
      </c>
      <c r="E26" s="85" t="str">
        <f>'Training Plan-Template'!T37</f>
        <v>Further detail will be released</v>
      </c>
      <c r="F26" s="85" t="str">
        <f>'Training Plan-Template'!U37</f>
        <v>Further detail will be released</v>
      </c>
      <c r="G26" s="86" t="str">
        <f>'Training Plan-Template'!V37</f>
        <v>Further detail will be released</v>
      </c>
      <c r="H26" s="5"/>
      <c r="I26" s="5"/>
    </row>
    <row r="27" spans="1:9" ht="38.450000000000003" customHeight="1" thickBot="1">
      <c r="A27" s="5"/>
      <c r="B27" s="90" t="str">
        <f>'Training Plan-Template'!C38</f>
        <v>Independent End Point Assessment</v>
      </c>
      <c r="C27" s="81">
        <f>'Training Plan-Template'!E38</f>
        <v>0</v>
      </c>
      <c r="D27" s="81">
        <f>'Training Plan-Template'!F38</f>
        <v>0</v>
      </c>
      <c r="E27" s="91" t="str">
        <f>'Training Plan-Template'!T38</f>
        <v>Further detail will be released</v>
      </c>
      <c r="F27" s="91" t="str">
        <f>'Training Plan-Template'!U38</f>
        <v>Further detail will be released</v>
      </c>
      <c r="G27" s="92" t="str">
        <f>'Training Plan-Template'!V38</f>
        <v>Further detail will be released</v>
      </c>
      <c r="H27" s="5"/>
      <c r="I27" s="5"/>
    </row>
    <row r="28" spans="1:9" ht="38.450000000000003" customHeight="1">
      <c r="A28" s="5"/>
      <c r="B28" s="5"/>
      <c r="C28" s="5"/>
      <c r="D28" s="5"/>
      <c r="E28" s="5"/>
      <c r="F28" s="5"/>
      <c r="G28" s="5"/>
      <c r="H28" s="5"/>
      <c r="I28" s="5"/>
    </row>
    <row r="29" spans="1:9">
      <c r="A29" s="5"/>
      <c r="B29" s="5"/>
      <c r="C29" s="5"/>
      <c r="D29" s="5"/>
      <c r="E29" s="5"/>
      <c r="F29" s="5"/>
      <c r="G29" s="5"/>
      <c r="H29" s="5"/>
      <c r="I29" s="5"/>
    </row>
    <row r="30" spans="1:9">
      <c r="A30" s="5"/>
      <c r="B30" s="5"/>
      <c r="C30" s="5"/>
      <c r="D30" s="5"/>
      <c r="E30" s="5"/>
      <c r="F30" s="5"/>
      <c r="G30" s="5"/>
      <c r="H30" s="5"/>
      <c r="I30" s="5"/>
    </row>
    <row r="31" spans="1:9">
      <c r="A31" s="5"/>
      <c r="B31" s="5"/>
      <c r="C31" s="5"/>
      <c r="D31" s="5"/>
      <c r="E31" s="5"/>
      <c r="F31" s="5"/>
      <c r="G31" s="5"/>
      <c r="H31" s="5"/>
      <c r="I31" s="5"/>
    </row>
    <row r="32" spans="1:9">
      <c r="A32" s="5"/>
      <c r="H32" s="5"/>
      <c r="I32" s="5"/>
    </row>
  </sheetData>
  <mergeCells count="4">
    <mergeCell ref="B4:G4"/>
    <mergeCell ref="B1:G1"/>
    <mergeCell ref="B2:G2"/>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338e70c-3ca3-40b1-ba30-6ea23096f1ba">
      <UserInfo>
        <DisplayName>Carter, Emma</DisplayName>
        <AccountId>783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522C2A-260D-44E7-BDFC-3F4B81A03A56}"/>
</file>

<file path=customXml/itemProps2.xml><?xml version="1.0" encoding="utf-8"?>
<ds:datastoreItem xmlns:ds="http://schemas.openxmlformats.org/officeDocument/2006/customXml" ds:itemID="{2A1B30E5-7CEC-4767-B06F-C0D67D5CAA34}"/>
</file>

<file path=customXml/itemProps3.xml><?xml version="1.0" encoding="utf-8"?>
<ds:datastoreItem xmlns:ds="http://schemas.openxmlformats.org/officeDocument/2006/customXml" ds:itemID="{CE57D250-DBF2-426A-BA8A-635F62FBCE2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Grocutt, Karen</cp:lastModifiedBy>
  <cp:revision/>
  <dcterms:created xsi:type="dcterms:W3CDTF">2016-10-28T08:33:31Z</dcterms:created>
  <dcterms:modified xsi:type="dcterms:W3CDTF">2022-09-14T10:09:14Z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