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12"/>
  <workbookPr hidePivotFieldList="1"/>
  <mc:AlternateContent xmlns:mc="http://schemas.openxmlformats.org/markup-compatibility/2006">
    <mc:Choice Requires="x15">
      <x15ac:absPath xmlns:x15ac="http://schemas.microsoft.com/office/spreadsheetml/2010/11/ac" url="/Users/acesme1/Downloads/"/>
    </mc:Choice>
  </mc:AlternateContent>
  <xr:revisionPtr revIDLastSave="165" documentId="13_ncr:1_{1A87A003-2243-6B42-B3CA-F9393461F07D}" xr6:coauthVersionLast="47" xr6:coauthVersionMax="47" xr10:uidLastSave="{8456ABC9-5F74-4970-8382-9A5412BCE6AB}"/>
  <bookViews>
    <workbookView xWindow="28800" yWindow="500" windowWidth="48080" windowHeight="26240"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1">'OTJT breakdown &amp; Pie chart'!$A$1:$J$42</definedName>
    <definedName name="_xlnm.Print_Area" localSheetId="2">'Employer Plan on a Page'!$A$1:$H$21</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0" i="12" l="1"/>
  <c r="J30" i="12"/>
  <c r="K30" i="12"/>
  <c r="L30" i="12"/>
  <c r="M30" i="12"/>
  <c r="N30" i="12"/>
  <c r="O30" i="12"/>
  <c r="P30" i="12"/>
  <c r="Q30" i="12"/>
  <c r="R30" i="12"/>
  <c r="B2" i="14"/>
  <c r="B1" i="14"/>
  <c r="B3" i="14"/>
  <c r="F2" i="10"/>
  <c r="F1" i="10"/>
  <c r="G7" i="14"/>
  <c r="G8" i="14"/>
  <c r="G9" i="14"/>
  <c r="G11" i="14"/>
  <c r="G12" i="14"/>
  <c r="G13" i="14"/>
  <c r="G14" i="14"/>
  <c r="G16" i="14"/>
  <c r="G17" i="14"/>
  <c r="G18" i="14"/>
  <c r="G19" i="14"/>
  <c r="G6" i="14"/>
  <c r="F7" i="14"/>
  <c r="F8" i="14"/>
  <c r="F9" i="14"/>
  <c r="F11" i="14"/>
  <c r="F12" i="14"/>
  <c r="F13" i="14"/>
  <c r="F14" i="14"/>
  <c r="F16" i="14"/>
  <c r="F17" i="14"/>
  <c r="F18" i="14"/>
  <c r="F19" i="14"/>
  <c r="F6" i="14"/>
  <c r="C7" i="14"/>
  <c r="D7" i="14"/>
  <c r="C8" i="14"/>
  <c r="D8" i="14"/>
  <c r="C9" i="14"/>
  <c r="D9" i="14"/>
  <c r="C11" i="14"/>
  <c r="D11" i="14"/>
  <c r="C12" i="14"/>
  <c r="D12" i="14"/>
  <c r="C13" i="14"/>
  <c r="D13" i="14"/>
  <c r="C14" i="14"/>
  <c r="D14" i="14"/>
  <c r="C16" i="14"/>
  <c r="D16" i="14"/>
  <c r="C17" i="14"/>
  <c r="D17" i="14"/>
  <c r="C18" i="14"/>
  <c r="D18" i="14"/>
  <c r="C19" i="14"/>
  <c r="D19" i="14"/>
  <c r="D6" i="14"/>
  <c r="C6" i="14"/>
  <c r="E7" i="14"/>
  <c r="E8" i="14"/>
  <c r="E9" i="14"/>
  <c r="E11" i="14"/>
  <c r="E12" i="14"/>
  <c r="E13" i="14"/>
  <c r="E14" i="14"/>
  <c r="E16" i="14"/>
  <c r="E17" i="14"/>
  <c r="E18" i="14"/>
  <c r="E19" i="14"/>
  <c r="E6" i="14"/>
  <c r="B7" i="14"/>
  <c r="B8" i="14"/>
  <c r="B9" i="14"/>
  <c r="B11" i="14"/>
  <c r="B12" i="14"/>
  <c r="B13" i="14"/>
  <c r="B14" i="14"/>
  <c r="B16" i="14"/>
  <c r="B17" i="14"/>
  <c r="B18" i="14"/>
  <c r="B19" i="14"/>
  <c r="B6" i="14"/>
  <c r="I9" i="10"/>
  <c r="M5" i="10" s="1"/>
  <c r="L7" i="10"/>
  <c r="L6" i="10"/>
  <c r="L5" i="10"/>
  <c r="L4" i="10"/>
  <c r="L2" i="10"/>
  <c r="L3" i="10"/>
  <c r="H30" i="12"/>
  <c r="F5" i="10" s="1"/>
  <c r="F8" i="10"/>
  <c r="M2" i="10" s="1"/>
  <c r="F9" i="10"/>
  <c r="I8" i="10"/>
  <c r="I29" i="12" l="1"/>
  <c r="I28" i="12"/>
  <c r="I27" i="12"/>
  <c r="I26" i="12"/>
  <c r="I24" i="12"/>
  <c r="I23" i="12"/>
  <c r="I22" i="12"/>
  <c r="I21" i="12"/>
  <c r="I19" i="12"/>
  <c r="I18" i="12"/>
  <c r="I17" i="12"/>
  <c r="I16" i="12"/>
  <c r="I30" i="12" s="1"/>
  <c r="I11" i="12" s="1"/>
  <c r="F4" i="10" s="1"/>
  <c r="M4" i="10"/>
  <c r="M3" i="10"/>
  <c r="S16" i="12"/>
  <c r="T16" i="12"/>
  <c r="S29" i="12"/>
  <c r="S28" i="12"/>
  <c r="S27" i="12"/>
  <c r="T26" i="12"/>
  <c r="S24" i="12"/>
  <c r="T19" i="12"/>
  <c r="F6" i="10" l="1"/>
  <c r="S19" i="12"/>
  <c r="T27" i="12"/>
  <c r="T29" i="12"/>
  <c r="T28" i="12"/>
  <c r="T24" i="12"/>
  <c r="S26" i="12"/>
  <c r="T17" i="12"/>
  <c r="S17" i="12"/>
  <c r="T18" i="12"/>
  <c r="S18" i="12"/>
  <c r="T21" i="12"/>
  <c r="S21" i="12"/>
  <c r="T22" i="12"/>
  <c r="S22" i="12"/>
  <c r="T23" i="12"/>
  <c r="S23" i="12"/>
  <c r="S30" i="12" l="1"/>
  <c r="T30" i="12"/>
  <c r="I11" i="10"/>
  <c r="M7" i="10" s="1"/>
  <c r="I10" i="10"/>
  <c r="M6" i="10" s="1"/>
</calcChain>
</file>

<file path=xl/sharedStrings.xml><?xml version="1.0" encoding="utf-8"?>
<sst xmlns="http://schemas.openxmlformats.org/spreadsheetml/2006/main" count="166" uniqueCount="148">
  <si>
    <t>Apprenticeship Training Plan for:</t>
  </si>
  <si>
    <t>Creative Digital Design Professional</t>
  </si>
  <si>
    <t>https://www.instituteforapprenticeships.org/apprenticeship-standards/creative-digital-design-professional-integrated-degree-v1-0</t>
  </si>
  <si>
    <t>https://www.instituteforapprenticeships.org/media/4726/st0625_creative-digital-design-professional_assessment-plan-for-publication_-l6_amended-st0-number.pdf</t>
  </si>
  <si>
    <t>Level of Delivery and EPA</t>
  </si>
  <si>
    <t>Colour coding key for Mapping Modules to the KSBs</t>
  </si>
  <si>
    <t>Mandatory Components:</t>
  </si>
  <si>
    <t>BA (Hons) Creative Digital Design</t>
  </si>
  <si>
    <t>Strong Direct Relationship</t>
  </si>
  <si>
    <t>The course normally takes three years (36 months) part-time to complete, This includes XX months on programme and X months for End Point Assessment.  The End Point Assessment is integrated with the Degree so is delivered by the University.
Course Delivery is A blended mode of delivery is employed throughout. You'll attend the programme through a mix of design block sprints and day releases. Teaching &amp; learning will be face to face and online, with workplace learning supported with online anytime access resources.
Applied work-based projects equip you with the requisite knowledge, skills, and behaviours to meet digital design challenges across multiple sectors, including digital and creative; music, games, media; retail and sales; health innovation; government departments; technology and publishing.</t>
  </si>
  <si>
    <t>Definite but lesser focus</t>
  </si>
  <si>
    <t>Relevant but more contextual learning</t>
  </si>
  <si>
    <t>Duration of practical programme (months)</t>
  </si>
  <si>
    <t>BESE Ops Check:</t>
  </si>
  <si>
    <t xml:space="preserve"> (excluding Gateway period and EPA,  6 months)</t>
  </si>
  <si>
    <t>Off the Job Training Generic Target</t>
  </si>
  <si>
    <t>Off The Job Training Programme Specific Target</t>
  </si>
  <si>
    <t>(to be included in the ILR and delivered)</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</si>
  <si>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</si>
  <si>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</si>
  <si>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Start (month)</t>
  </si>
  <si>
    <t>End (month)</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</si>
  <si>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</si>
  <si>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</si>
  <si>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</si>
  <si>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</si>
  <si>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</si>
  <si>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</si>
  <si>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</si>
  <si>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</si>
  <si>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</si>
  <si>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Online Project Development</t>
  </si>
  <si>
    <t>Studio Based Project Development</t>
  </si>
  <si>
    <t>Work Based Project /  Applied Learning in the Work Place
-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</si>
  <si>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</si>
  <si>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</si>
  <si>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</si>
  <si>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K1: The broad range of creative processes involved in creative design, and the importance of being aware of all the principal design disciplines including the different perspectives, approaches or schools of thought and theories that underpin them.</t>
  </si>
  <si>
    <t>K2: The broad range of industry standard creative digital design tools and methods, their strengths and weaknesses and how to apply them.</t>
  </si>
  <si>
    <t>K3: How to produce and maintain a portfolio of creative digital work.</t>
  </si>
  <si>
    <t>K4: The audio, visual and verbal conventions through which sounds, images and words take meaning when creating design concepts for online and non-screen based services and installations.</t>
  </si>
  <si>
    <t>K5: Contemporary audio, video and film technologies, including motion graphics and voice control systems and how to apply them as part of the digital media authoring process.</t>
  </si>
  <si>
    <t>K6: How to present compelling pitches and presentations of creative digital design proposals.</t>
  </si>
  <si>
    <t>K7: How to interpret and work to a design brief to deliver creative digital design solutions.</t>
  </si>
  <si>
    <t>K8: How to critically analyse, interpret and evaluate complex information and concepts for creative digital design to deliver compelling creative digital designs that achieve a determined business outcome.</t>
  </si>
  <si>
    <t>K9: The fundamental concepts of digital design/user interface design using front end frameworks and contemporary digital technologies for different digital media platforms.</t>
  </si>
  <si>
    <t>K10: How to design responsive user centred solutions, including the technical opportunities and restrictions afforded by different platforms, the impact of design on performance and interaction design across a range of media platforms.</t>
  </si>
  <si>
    <t>K11: The fundamentals of user experience and user research, including user personas: needs, wants, pains, prior experiences, user-centric design, customer journeys, calls to action, information architecture and navigation, site flow and information foraging: using wireframes to prototype user journeys.</t>
  </si>
  <si>
    <t>K12: The fundamentals of different digital platform applications including the principles of mobile first design; including when it is, and isn't, relevant, and for multiple responsive breakpoints.</t>
  </si>
  <si>
    <t>K13: The legal, ethical, regulatory, accessibility and governance frameworks which affect the development of creative design artefacts and applications and how to apply them.</t>
  </si>
  <si>
    <t>K14: Contemporary methodologies such as agile and open innovation and how to apply them.</t>
  </si>
  <si>
    <t>K15: The definition and fundamentals of branding; brand strength and positivity, the attributes of effective brands (excellent, different, compelling, authentic), being aware of brand meanings and values, effective brand positioning, visual tone, messaging, editorial voice and brand articulation.</t>
  </si>
  <si>
    <t>K16: How to keep up to date with emerging platforms, environments and technologies.</t>
  </si>
  <si>
    <t>K17: How to work with data and apply the creative digital approaches to represent complex data.</t>
  </si>
  <si>
    <t>K18: The key features of the main UK laws, including Data Protection Act and General Data Protection Regulation (GDPR) and the opportunities and constraints offered by data and what is feasible / needed for the current project / task.</t>
  </si>
  <si>
    <t>K19: How to undertake real world 3D digital capture and process 3D data.</t>
  </si>
  <si>
    <t>K20: The principles, controls and workflow inherent in building, texturing, animating and rendering 3D models, including XYZ Space, scaling and transforms, and the range of uses in the real world (e.g. Architecture, Construction, Games, Immersive, Automotive, Aerospace, Medical, Space etc.).</t>
  </si>
  <si>
    <t>K21: The fundamentals, origins, application and potential of contemporary immersive technologies, such as AR (Augmented Reality), VR (Virtual Reality and XR (Mixed Reality), including psychology aspects of 3D environments, and the uses in the real world (including Internet of Things, Architecture, Construction, Games, Retail,Automotive,Aerospace, Medical etc.).</t>
  </si>
  <si>
    <t>S1: Apply creative design processes to all creative digital development projects, including online services and installations and non-screen-based media, producing designs compelling to customers / users and to leverage the multitude of digital touch points including, but limited to; mobile, tablet, laptop, desktop, wearable, consoles and cars.</t>
  </si>
  <si>
    <t>S2: Create designs using industry standard methods; Typography, Digital Art, Video and Special Effects, Rendering, Animation, 3D Graphics and Digital Photography.</t>
  </si>
  <si>
    <t>S3: Create eye-catching creative design concepts and prototypes for presentation to clients using industry standard tools and advanced methods to address design problems set by clients.</t>
  </si>
  <si>
    <t>S4: Create 'production' ready digital media assets including, but not limited to designs, style guides, animations, videos, story boards, images, audio to achieve a determined business outcome.</t>
  </si>
  <si>
    <t>S5: Select, refine, adapt and apply industry standard contemporary creative digital design technologies, and working with data to develop creative design solutions. Apply and leverage data e.g. personalisation, behavioural, location, weather, in design concepts and solutions.</t>
  </si>
  <si>
    <t>S6: Communicate design concepts and solutions to team members, designers, brand managers, product leads, marketing directors, commercial and sales in a strong and compelling manner, evaluating the outputs and methods used and their implications.</t>
  </si>
  <si>
    <t>S7: Use design concept digital art to deliver creative design sales pitches to clients.</t>
  </si>
  <si>
    <t>S8: Brief and work with third parties such as photographers, model makers, agencies and data professionals.</t>
  </si>
  <si>
    <t>S9: Produce and maintain a portfolio of creative digital work.</t>
  </si>
  <si>
    <t>S10: Keep abreast of industry developments, creative trends and innovations, knowing what’s emerging, and when and when to act to make cost effective use of new and emerging tools and technologies.</t>
  </si>
  <si>
    <t>S11: Input into market/user research and UX briefs and work with their outputs.</t>
  </si>
  <si>
    <t>S12: Collaborate between team members, clients and working with a range of stakeholders including market researchers, user experience professionals, user researchers, developers, photographers, model makers, brand managers, product leads, marketing directors, commercial, sales and communication specialists.</t>
  </si>
  <si>
    <t>S13: Review and build accessibility requirements into all interactive creative digital media solutions.</t>
  </si>
  <si>
    <t>S14: Work effectively both individually and collaboratively as part of a multidisciplinary team, with methodologies such as agile, building and maintaining positive relationships with team members, clients and other stakeholders.</t>
  </si>
  <si>
    <t>S15: Lead and manage end to end creative digital design projects in line with governance policies, meeting deadlines and managing client expectations for different environments, including agile.</t>
  </si>
  <si>
    <t>S16: Deliver well-designed, high quality creative digital solutions including prototyping skills within organisational brand guidelines.</t>
  </si>
  <si>
    <t>S17: Design interactive artefacts using industry standard immersive technology techniques.</t>
  </si>
  <si>
    <t>S18: Be able to plan and undertake own development and life-long learning to keep abreast of emerging technologies and techniques to review how these are best.</t>
  </si>
  <si>
    <t>B1: A passion for creating content for creative and digital media.</t>
  </si>
  <si>
    <t>B2: A strong work ethic and commitment to meet the standards required.</t>
  </si>
  <si>
    <t>B3: Support for others in developing an appropriate balance of leadership and technical skills.</t>
  </si>
  <si>
    <t>B4: Recognition and compliance with equality and diversity in the workplace.</t>
  </si>
  <si>
    <t>B5: Demonstrates resilience, accountability and flexibility especially when managing difficult situations.</t>
  </si>
  <si>
    <t>BEFORE</t>
  </si>
  <si>
    <t>DURING</t>
  </si>
  <si>
    <t>AFTER</t>
  </si>
  <si>
    <t>Level 4</t>
  </si>
  <si>
    <t>CORE VALUES (CDD)</t>
  </si>
  <si>
    <t>Support the Skill Scan accuracy and the Apprentice's attempt at the Starting Point Exercise</t>
  </si>
  <si>
    <t>Support completion of the Starting Point Exercise in the first three weeks. 
Provide organisational principles and core values view beyond their immediate operational. Provide view of organisational structure and map of key stakeholders / clients / audiences / users.</t>
  </si>
  <si>
    <t xml:space="preserve">With WBL Coach review the Starting Point Exercise and develop initial KSB development targets. Support reflection in relation to core values exercises.
</t>
  </si>
  <si>
    <t>CDD RESEARCH  &amp; METHODS</t>
  </si>
  <si>
    <t>Offer insight and access to core research methods and processes used in your organisations key activities.</t>
  </si>
  <si>
    <t>Facilitate access to information related to key research materials and methods being explored during module coursework.  Check with your apprentice what is most relevant and how you can support.</t>
  </si>
  <si>
    <t>Use the Apprenticeship Progress Review to develop further targets through activities focussed on  the use of research to develop projects.</t>
  </si>
  <si>
    <t xml:space="preserve">DIGITAL MEDIA PRACTICE 1: 
CREATIVE DESIGN SOLUTIONS </t>
  </si>
  <si>
    <t>Enable research in the organisation &amp; support identification of an appropriate work-based creative digital design project in the context of the apprentices role and level.</t>
  </si>
  <si>
    <t xml:space="preserve">Provide space and support for your apprentice to develop insights into audience/user requirements, so they can focus on adding value and critical analysis. Provide access to stakeholders who can help the Apprentice develop their an understanding of the organisation's metrics for success.  This will support preparation for the Apprentice's presentation in the module 
</t>
  </si>
  <si>
    <t>Help the Apprentice to reflect on their capability to articulate their learning and their ability to deploy the methods of assessment that will be repeated in EPA.</t>
  </si>
  <si>
    <t>PPD 1 (CDD)</t>
  </si>
  <si>
    <t xml:space="preserve">Support the Skill Scan accuracy and the Apprentice's attempt at the Starting Point Exercise.
</t>
  </si>
  <si>
    <t>Help the Apprentice to complete a Skill Scan Review in the first three weeks of the Apprenticeship. Identify opportunities for experience on the creative digital practice modules.</t>
  </si>
  <si>
    <t>Confirm opportunities for experience for L5 sem 1 modules (Data Economies &amp; Bridging Digital &amp; Physical Experiences) Update the Apprentice's action plan during the Apprenticeship Progress Review.</t>
  </si>
  <si>
    <t>Level 5</t>
  </si>
  <si>
    <t>DATA ECONOMIES (CDD)</t>
  </si>
  <si>
    <t>Provide access to data from a range of sources, to support innovative approaches to designing with data.</t>
  </si>
  <si>
    <t xml:space="preserve">Provide space and support for your apprentice to develop insights, through data and analytics, into user experiences, so they can focus on adding value and critical analysis. Provide the legal, ethical, professional and regulatory frameworks of your organisation. Provide access to stakeholders who can help the Apprentice develop their understanding of the organisation's KPI's. This will support preparation for the Apprentice's presentation in the module.
</t>
  </si>
  <si>
    <t xml:space="preserve">Use the next Apprenticeship Progress Review to support your Apprentice to reflect and synthesise their learning so they can apply knowledge and skills in the work place, working to new targets.
</t>
  </si>
  <si>
    <t>BRIDGING DIGITAL AND PHYSICAL EXPERIENCES (CDD)</t>
  </si>
  <si>
    <t>Identify an 'experience gaps' project opportunity/brief, where a product or service crosses different devices and service providers, where users lose support.</t>
  </si>
  <si>
    <t xml:space="preserve">Support the apprentice in identifying key user touchpoints, the limits of the technology and environments. Provide access to apprentice to examine user preferences and behaviours. Support the prototyping of creative solutions that bridge experience gaps for your users.
</t>
  </si>
  <si>
    <t xml:space="preserve">DIGITAL MEDIA PRACTICE 2: 
DEVELOPING DESIGN STRATEGIES </t>
  </si>
  <si>
    <t>Enable research in the organisation &amp; support identification of an appropriate creative digital design project in the context of the apprentices role within the organisation.</t>
  </si>
  <si>
    <t xml:space="preserve">Provide space and support for your apprentice to articulate digital product or service requirements including business &amp; technical. Give responsibility to apprentice to select and deliver UX activities within give timeframes and budgets, in order to meet business needs. Facilitate access to relevant technical teams to ensure the effective application of design recommendations.
</t>
  </si>
  <si>
    <t>PPD 2 (CDD)</t>
  </si>
  <si>
    <t>Work with the Apprentice to review their updated Skill Scan and overall progress since the start of the Apprenticeship and looking ahead to the End Point Assessment
Offer insight into decision making process within organisation, which feature economic factors. Allow access and review of the business models used.</t>
  </si>
  <si>
    <t xml:space="preserve">Provide opportunities for delivering business critical change, for example shadowing senior staff and actively supporting their work.
Provide opportunities for Reflective and Personal Development Skills, raising self-awareness improving personal and professional interactions
Develops personal, professional and practical skills that will help Apprentices to perform better at work as they become more independent
 </t>
  </si>
  <si>
    <t xml:space="preserve">Help the Apprentice to use the next progress review to re-examine how they have been meeting their KSB's and opportunities to develop evidence for EPA. </t>
  </si>
  <si>
    <t>Level 6</t>
  </si>
  <si>
    <t xml:space="preserve">DIGITAL DESIGN FUTURES </t>
  </si>
  <si>
    <t>Identify opportunities for the Apprentice to engage in fore sighting to develop an appreciation of what is ahead by looking at physical, social, cultural, political, technological, and economic trends and indicators of change.</t>
  </si>
  <si>
    <t xml:space="preserve">Provide space and support for your apprentice to identify opportunities for innovation through collaboration and evaluative research activities. Give Apprentice responsibility to lead on analysis, synthesis and interpretation of research findings to create insights and strategies to share with product teams for digital product / service development.
</t>
  </si>
  <si>
    <t>Help the Apprentice to reflect on their ability to articulate their learning and their skills to deploy the methods of assessment that will be repeated in the End Point Assessment</t>
  </si>
  <si>
    <t>CDD Projects</t>
  </si>
  <si>
    <t>Agree the format and structure of the Apprentice's CDD Portfolio. Help identify a work based project that meets the requirements of the CDD Gateway.</t>
  </si>
  <si>
    <t xml:space="preserve">Support the Apprentice with their development of the work based project brief, ensuring it is S.M.A.R.T. Support the Apprentice in the preparation of their CDD portfolio of projects ensuring the content evidences the knowledge, skills and behaviours required to progress through Gateway. This portfolio will be used at the EPA in support of the professional discussion task.
</t>
  </si>
  <si>
    <t>Support progress through Gateway process. Verify that the work submitted is that of the Apprentice. Confirm Apprentice is working at, or above, the level of the occupational standard.</t>
  </si>
  <si>
    <t>PPD 3 (CDD)</t>
  </si>
  <si>
    <t>Identify opportunities for Apprentice to lead teams and individuals as part of their role.</t>
  </si>
  <si>
    <t xml:space="preserve">Support the Apprentice as they develop autonomy and responsibility. Facilitate additional experience for unmet KSBs. Support mapping &amp; evidencing of KSB's in e-portfolio. Use APRs to discuss the impact of final projects &amp; career progression.
</t>
  </si>
  <si>
    <t>Support progress through Gateway process.</t>
  </si>
  <si>
    <t>CDD EPA</t>
  </si>
  <si>
    <t xml:space="preserve">Support the Apprentice's review of their revised Skill Scan to gauge progress from the start of the Apprenticeship and readiness for End Point Assesment
</t>
  </si>
  <si>
    <t>Support the apprentice, as they deliver the EPA project requirements. Support completion of the work-based project and associated presentation. Provide opportunities to practice professional discussion and presentation technique.</t>
  </si>
  <si>
    <t>Use APRs to provide support during EPA and consider careeer progression.</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</si>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</sst>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u/>
      <sz val="11"/>
      <color theme="10"/>
      <name val="Calibri"/>
      <family val="2"/>
      <scheme val="minor"/>
    </font>
    <font>
      <sz val="11"/>
      <color theme="1"/>
      <name val="Calibri"/>
      <family val="2"/>
    </font>
    <font>
      <b/>
      <sz val="14"/>
      <color theme="1"/>
      <name val="Calibri"/>
      <family val="2"/>
    </font>
    <font>
      <sz val="11"/>
      <color rgb="FF000000"/>
      <name val="Calibri"/>
      <family val="2"/>
      <scheme val="minor"/>
    </font>
    <font>
      <sz val="12"/>
      <color rgb="FF000000"/>
      <name val="Calibri"/>
      <family val="2"/>
    </font>
    <font>
      <sz val="11"/>
      <color rgb="FFA6A6A6"/>
      <name val="Calibri"/>
      <family val="2"/>
      <scheme val="minor"/>
    </font>
  </fonts>
  <fills count="25">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rgb="FF00B050"/>
        <bgColor indexed="64"/>
      </patternFill>
    </fill>
    <fill>
      <patternFill patternType="solid">
        <fgColor rgb="FF92D05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00B050"/>
        <bgColor rgb="FF00B050"/>
      </patternFill>
    </fill>
    <fill>
      <patternFill patternType="solid">
        <fgColor rgb="FFFFC000"/>
        <bgColor rgb="FFFFC000"/>
      </patternFill>
    </fill>
    <fill>
      <patternFill patternType="solid">
        <fgColor rgb="FF92D050"/>
        <bgColor rgb="FF92D050"/>
      </patternFill>
    </fill>
    <fill>
      <patternFill patternType="solid">
        <fgColor rgb="FFFFFFFF"/>
        <bgColor indexed="64"/>
      </patternFill>
    </fill>
    <fill>
      <patternFill patternType="solid">
        <fgColor rgb="FFE7E6E6"/>
        <bgColor indexed="64"/>
      </patternFill>
    </fill>
    <fill>
      <patternFill patternType="solid">
        <fgColor rgb="FFFFFFFF"/>
        <bgColor rgb="FF000000"/>
      </patternFill>
    </fill>
  </fills>
  <borders count="53">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right style="dashed">
        <color indexed="64"/>
      </right>
      <top/>
      <bottom/>
      <diagonal/>
    </border>
    <border>
      <left style="dashed">
        <color auto="1"/>
      </left>
      <right style="dashed">
        <color auto="1"/>
      </right>
      <top/>
      <bottom/>
      <diagonal/>
    </border>
    <border>
      <left style="thin">
        <color theme="0" tint="-0.499984740745262"/>
      </left>
      <right style="thin">
        <color indexed="64"/>
      </right>
      <top style="thin">
        <color indexed="64"/>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s>
  <cellStyleXfs count="2">
    <xf numFmtId="0" fontId="0" fillId="0" borderId="0"/>
    <xf numFmtId="0" fontId="22" fillId="0" borderId="0" applyNumberFormat="0" applyFill="0" applyBorder="0" applyAlignment="0" applyProtection="0"/>
  </cellStyleXfs>
  <cellXfs count="139">
    <xf numFmtId="0" fontId="0" fillId="0" borderId="0" xfId="0"/>
    <xf numFmtId="0" fontId="3" fillId="0" borderId="0" xfId="0" applyFont="1"/>
    <xf numFmtId="0" fontId="6" fillId="0" borderId="0" xfId="0" applyFont="1"/>
    <xf numFmtId="0" fontId="0" fillId="5" borderId="0" xfId="0" applyFill="1"/>
    <xf numFmtId="0" fontId="6" fillId="5" borderId="0" xfId="0" applyFont="1" applyFill="1"/>
    <xf numFmtId="0" fontId="3" fillId="5" borderId="0" xfId="0" applyFont="1" applyFill="1"/>
    <xf numFmtId="0" fontId="0" fillId="3" borderId="0" xfId="0" applyFill="1" applyAlignment="1">
      <alignment wrapText="1"/>
    </xf>
    <xf numFmtId="0" fontId="0" fillId="8" borderId="16" xfId="0" applyFill="1" applyBorder="1"/>
    <xf numFmtId="0" fontId="0" fillId="8" borderId="17" xfId="0" applyFill="1" applyBorder="1"/>
    <xf numFmtId="0" fontId="0" fillId="8" borderId="19" xfId="0" applyFill="1" applyBorder="1" applyAlignment="1">
      <alignment vertical="center"/>
    </xf>
    <xf numFmtId="0" fontId="1" fillId="5" borderId="0" xfId="0" applyFont="1" applyFill="1"/>
    <xf numFmtId="0" fontId="2" fillId="5" borderId="0" xfId="0" applyFont="1" applyFill="1"/>
    <xf numFmtId="0" fontId="2" fillId="5" borderId="0" xfId="0" applyFont="1" applyFill="1" applyAlignment="1">
      <alignment horizontal="left"/>
    </xf>
    <xf numFmtId="0" fontId="0" fillId="8" borderId="21" xfId="0" applyFill="1" applyBorder="1"/>
    <xf numFmtId="0" fontId="8" fillId="8" borderId="23" xfId="0" applyFont="1" applyFill="1" applyBorder="1" applyAlignment="1">
      <alignment horizontal="center" vertical="center"/>
    </xf>
    <xf numFmtId="0" fontId="0" fillId="8" borderId="18" xfId="0" applyFill="1" applyBorder="1" applyAlignment="1">
      <alignment vertical="center" wrapText="1"/>
    </xf>
    <xf numFmtId="0" fontId="0" fillId="8" borderId="22" xfId="0" applyFill="1" applyBorder="1" applyAlignment="1">
      <alignment vertical="center" wrapText="1"/>
    </xf>
    <xf numFmtId="0" fontId="10" fillId="9" borderId="22" xfId="0" applyFont="1" applyFill="1" applyBorder="1" applyAlignment="1">
      <alignment horizontal="center" vertical="center" wrapText="1"/>
    </xf>
    <xf numFmtId="0" fontId="0" fillId="8" borderId="22" xfId="0" applyFill="1" applyBorder="1" applyAlignment="1">
      <alignment horizontal="center" vertical="center" wrapText="1"/>
    </xf>
    <xf numFmtId="0" fontId="9" fillId="10" borderId="18" xfId="0" applyFont="1" applyFill="1" applyBorder="1" applyAlignment="1">
      <alignment vertical="center" wrapText="1"/>
    </xf>
    <xf numFmtId="0" fontId="9" fillId="11" borderId="20" xfId="0" applyFont="1" applyFill="1" applyBorder="1" applyAlignment="1">
      <alignment vertical="center" wrapText="1"/>
    </xf>
    <xf numFmtId="0" fontId="4" fillId="0" borderId="24" xfId="0" applyFont="1" applyBorder="1" applyAlignment="1">
      <alignment horizontal="left" textRotation="90" wrapText="1"/>
    </xf>
    <xf numFmtId="0" fontId="6" fillId="8" borderId="25" xfId="0" applyFont="1" applyFill="1" applyBorder="1"/>
    <xf numFmtId="0" fontId="2" fillId="2" borderId="24" xfId="0" applyFont="1" applyFill="1" applyBorder="1" applyAlignment="1">
      <alignment horizontal="center" textRotation="90" wrapText="1"/>
    </xf>
    <xf numFmtId="0" fontId="3" fillId="5" borderId="0" xfId="0" applyFont="1" applyFill="1" applyAlignment="1">
      <alignment horizontal="left"/>
    </xf>
    <xf numFmtId="0" fontId="8" fillId="8" borderId="23" xfId="0" applyFont="1" applyFill="1" applyBorder="1" applyAlignment="1">
      <alignment horizontal="center" vertical="center" wrapText="1"/>
    </xf>
    <xf numFmtId="0" fontId="12" fillId="2" borderId="24" xfId="0" applyFont="1" applyFill="1" applyBorder="1" applyAlignment="1">
      <alignment horizontal="center" textRotation="90" wrapText="1"/>
    </xf>
    <xf numFmtId="0" fontId="13" fillId="8" borderId="23" xfId="0" applyFont="1" applyFill="1" applyBorder="1" applyAlignment="1">
      <alignment horizontal="center" vertical="center" wrapText="1"/>
    </xf>
    <xf numFmtId="0" fontId="2" fillId="12" borderId="24" xfId="0" applyFont="1" applyFill="1" applyBorder="1" applyAlignment="1">
      <alignment horizontal="center" textRotation="90" wrapText="1"/>
    </xf>
    <xf numFmtId="0" fontId="2" fillId="5" borderId="0" xfId="0" applyFont="1" applyFill="1" applyAlignment="1">
      <alignment horizontal="left" indent="1"/>
    </xf>
    <xf numFmtId="0" fontId="13" fillId="8" borderId="3" xfId="0" applyFont="1" applyFill="1" applyBorder="1" applyAlignment="1">
      <alignment horizontal="center" vertical="center" wrapText="1"/>
    </xf>
    <xf numFmtId="0" fontId="0" fillId="8" borderId="27" xfId="0" applyFill="1" applyBorder="1" applyAlignment="1">
      <alignment vertical="center"/>
    </xf>
    <xf numFmtId="0" fontId="6" fillId="8" borderId="28" xfId="0" applyFont="1" applyFill="1" applyBorder="1"/>
    <xf numFmtId="0" fontId="15" fillId="8" borderId="29" xfId="0" applyFont="1" applyFill="1" applyBorder="1" applyAlignment="1">
      <alignment horizontal="center" vertical="center" wrapText="1"/>
    </xf>
    <xf numFmtId="0" fontId="15" fillId="8" borderId="6" xfId="0" applyFont="1" applyFill="1" applyBorder="1" applyAlignment="1">
      <alignment horizontal="center" vertical="center"/>
    </xf>
    <xf numFmtId="0" fontId="15" fillId="8" borderId="6" xfId="0" applyFont="1" applyFill="1" applyBorder="1" applyAlignment="1">
      <alignment horizontal="center" vertical="center" wrapText="1"/>
    </xf>
    <xf numFmtId="0" fontId="15" fillId="8" borderId="1" xfId="0" applyFont="1" applyFill="1" applyBorder="1" applyAlignment="1">
      <alignment horizontal="center" vertical="center"/>
    </xf>
    <xf numFmtId="0" fontId="16" fillId="9" borderId="22" xfId="0" applyFont="1" applyFill="1" applyBorder="1" applyAlignment="1">
      <alignment horizontal="center" vertical="center" wrapText="1"/>
    </xf>
    <xf numFmtId="0" fontId="0" fillId="5" borderId="0" xfId="0" applyFill="1" applyAlignment="1">
      <alignment horizontal="left" vertical="center" wrapText="1"/>
    </xf>
    <xf numFmtId="0" fontId="0" fillId="5" borderId="0" xfId="0" applyFill="1" applyAlignment="1">
      <alignment horizontal="left"/>
    </xf>
    <xf numFmtId="0" fontId="0" fillId="5" borderId="0" xfId="0" applyFill="1" applyAlignment="1">
      <alignment horizontal="right" vertical="center"/>
    </xf>
    <xf numFmtId="0" fontId="0" fillId="14" borderId="0" xfId="0" applyFill="1"/>
    <xf numFmtId="0" fontId="0" fillId="15" borderId="0" xfId="0" applyFill="1"/>
    <xf numFmtId="0" fontId="18" fillId="15" borderId="0" xfId="0" applyFont="1" applyFill="1" applyAlignment="1">
      <alignment horizontal="center" vertical="center" wrapText="1"/>
    </xf>
    <xf numFmtId="0" fontId="0" fillId="0" borderId="0" xfId="0" applyAlignment="1">
      <alignment vertical="center"/>
    </xf>
    <xf numFmtId="0" fontId="0" fillId="0" borderId="35" xfId="0" applyBorder="1" applyAlignment="1">
      <alignment horizontal="center" vertical="center" wrapText="1"/>
    </xf>
    <xf numFmtId="0" fontId="0" fillId="0" borderId="38" xfId="0" applyBorder="1" applyAlignment="1">
      <alignment horizontal="center" vertical="center" wrapText="1"/>
    </xf>
    <xf numFmtId="0" fontId="0" fillId="16" borderId="38" xfId="0" applyFill="1" applyBorder="1" applyAlignment="1">
      <alignment horizontal="center" vertical="center" wrapText="1"/>
    </xf>
    <xf numFmtId="0" fontId="0" fillId="0" borderId="35" xfId="0" applyBorder="1" applyAlignment="1">
      <alignment horizontal="left" vertical="center" wrapText="1" indent="1"/>
    </xf>
    <xf numFmtId="0" fontId="0" fillId="0" borderId="36" xfId="0" applyBorder="1" applyAlignment="1">
      <alignment horizontal="left" vertical="center" wrapText="1" indent="1"/>
    </xf>
    <xf numFmtId="0" fontId="0" fillId="0" borderId="38" xfId="0" applyBorder="1" applyAlignment="1">
      <alignment horizontal="left" vertical="center" wrapText="1" indent="1"/>
    </xf>
    <xf numFmtId="0" fontId="0" fillId="0" borderId="39" xfId="0" applyBorder="1" applyAlignment="1">
      <alignment horizontal="left" vertical="center" wrapText="1" indent="1"/>
    </xf>
    <xf numFmtId="0" fontId="0" fillId="16" borderId="37" xfId="0" applyFill="1" applyBorder="1" applyAlignment="1">
      <alignment horizontal="left" vertical="center" wrapText="1" indent="1"/>
    </xf>
    <xf numFmtId="0" fontId="0" fillId="16" borderId="38" xfId="0" applyFill="1" applyBorder="1" applyAlignment="1">
      <alignment horizontal="left" vertical="center" wrapText="1" indent="1"/>
    </xf>
    <xf numFmtId="0" fontId="0" fillId="16" borderId="39" xfId="0" applyFill="1" applyBorder="1" applyAlignment="1">
      <alignment horizontal="left" vertical="center" wrapText="1" indent="1"/>
    </xf>
    <xf numFmtId="0" fontId="15" fillId="9" borderId="34" xfId="0" applyFont="1" applyFill="1" applyBorder="1" applyAlignment="1">
      <alignment horizontal="left" vertical="center" wrapText="1" indent="1"/>
    </xf>
    <xf numFmtId="0" fontId="15" fillId="9" borderId="37" xfId="0" applyFont="1" applyFill="1" applyBorder="1" applyAlignment="1">
      <alignment horizontal="left" vertical="center" wrapText="1" indent="1"/>
    </xf>
    <xf numFmtId="0" fontId="15" fillId="17" borderId="37" xfId="0" applyFont="1" applyFill="1" applyBorder="1" applyAlignment="1">
      <alignment horizontal="left" vertical="center" wrapText="1" indent="1"/>
    </xf>
    <xf numFmtId="0" fontId="15" fillId="11" borderId="40" xfId="0" applyFont="1" applyFill="1" applyBorder="1" applyAlignment="1">
      <alignment horizontal="left" vertical="center" wrapText="1" indent="1"/>
    </xf>
    <xf numFmtId="0" fontId="20" fillId="18" borderId="41" xfId="0" applyFont="1" applyFill="1" applyBorder="1" applyAlignment="1">
      <alignment horizontal="center" vertical="center" wrapText="1"/>
    </xf>
    <xf numFmtId="0" fontId="20" fillId="18" borderId="42" xfId="0" applyFont="1" applyFill="1" applyBorder="1" applyAlignment="1">
      <alignment horizontal="center" vertical="center" wrapText="1"/>
    </xf>
    <xf numFmtId="0" fontId="20" fillId="18" borderId="43" xfId="0" applyFont="1" applyFill="1" applyBorder="1" applyAlignment="1">
      <alignment horizontal="center" vertical="center" wrapText="1"/>
    </xf>
    <xf numFmtId="0" fontId="2" fillId="13" borderId="0" xfId="0" applyFont="1" applyFill="1"/>
    <xf numFmtId="0" fontId="2" fillId="13" borderId="0" xfId="0" applyFont="1" applyFill="1" applyAlignment="1">
      <alignment horizontal="right"/>
    </xf>
    <xf numFmtId="0" fontId="10" fillId="9" borderId="18" xfId="0" applyFont="1" applyFill="1" applyBorder="1" applyAlignment="1">
      <alignment horizontal="left" vertical="center" wrapText="1" indent="1"/>
    </xf>
    <xf numFmtId="0" fontId="0" fillId="8" borderId="18" xfId="0" applyFill="1" applyBorder="1" applyAlignment="1">
      <alignment horizontal="left" vertical="center" indent="1"/>
    </xf>
    <xf numFmtId="0" fontId="10" fillId="9" borderId="18" xfId="0" applyFont="1" applyFill="1" applyBorder="1" applyAlignment="1">
      <alignment horizontal="left" vertical="center" indent="1"/>
    </xf>
    <xf numFmtId="0" fontId="9" fillId="11" borderId="20" xfId="0" applyFont="1" applyFill="1" applyBorder="1" applyAlignment="1">
      <alignment horizontal="left" vertical="center" indent="1"/>
    </xf>
    <xf numFmtId="0" fontId="6" fillId="8" borderId="44" xfId="0" applyFont="1" applyFill="1" applyBorder="1"/>
    <xf numFmtId="0" fontId="6" fillId="8" borderId="45" xfId="0" applyFont="1" applyFill="1" applyBorder="1"/>
    <xf numFmtId="0" fontId="23" fillId="19" borderId="24" xfId="0" applyFont="1" applyFill="1" applyBorder="1" applyAlignment="1">
      <alignment horizontal="center" vertical="center" wrapText="1"/>
    </xf>
    <xf numFmtId="0" fontId="23" fillId="20" borderId="24" xfId="0" applyFont="1" applyFill="1" applyBorder="1" applyAlignment="1">
      <alignment horizontal="center" vertical="center" wrapText="1"/>
    </xf>
    <xf numFmtId="0" fontId="23" fillId="21" borderId="24" xfId="0" applyFont="1" applyFill="1" applyBorder="1" applyAlignment="1">
      <alignment horizontal="center" vertical="center" wrapText="1"/>
    </xf>
    <xf numFmtId="0" fontId="11" fillId="19" borderId="24" xfId="0" applyFont="1" applyFill="1" applyBorder="1" applyAlignment="1">
      <alignment horizontal="center" vertical="center" wrapText="1"/>
    </xf>
    <xf numFmtId="0" fontId="24" fillId="0" borderId="24" xfId="0" applyFont="1" applyBorder="1" applyAlignment="1">
      <alignment horizontal="center" vertical="center" textRotation="90" wrapText="1"/>
    </xf>
    <xf numFmtId="0" fontId="6" fillId="8" borderId="46" xfId="0" applyFont="1" applyFill="1" applyBorder="1"/>
    <xf numFmtId="0" fontId="6" fillId="8" borderId="47" xfId="0" applyFont="1" applyFill="1" applyBorder="1"/>
    <xf numFmtId="0" fontId="6" fillId="14" borderId="46" xfId="0" applyFont="1" applyFill="1" applyBorder="1"/>
    <xf numFmtId="0" fontId="6" fillId="14" borderId="47" xfId="0" applyFont="1" applyFill="1" applyBorder="1"/>
    <xf numFmtId="0" fontId="11" fillId="3" borderId="30" xfId="0" applyFont="1" applyFill="1" applyBorder="1" applyAlignment="1">
      <alignment vertical="top" wrapText="1"/>
    </xf>
    <xf numFmtId="0" fontId="11" fillId="3" borderId="31" xfId="0" applyFont="1" applyFill="1" applyBorder="1" applyAlignment="1">
      <alignment vertical="top" wrapText="1"/>
    </xf>
    <xf numFmtId="0" fontId="11" fillId="3" borderId="48" xfId="0" applyFont="1" applyFill="1" applyBorder="1" applyAlignment="1">
      <alignment vertical="top" wrapText="1"/>
    </xf>
    <xf numFmtId="0" fontId="11" fillId="3" borderId="32" xfId="0" applyFont="1" applyFill="1" applyBorder="1" applyAlignment="1">
      <alignment vertical="top" wrapText="1"/>
    </xf>
    <xf numFmtId="0" fontId="0" fillId="3" borderId="33" xfId="0" applyFill="1" applyBorder="1" applyAlignment="1">
      <alignment vertical="top" wrapText="1"/>
    </xf>
    <xf numFmtId="0" fontId="23" fillId="3" borderId="49" xfId="0" applyFont="1" applyFill="1" applyBorder="1" applyAlignment="1">
      <alignment vertical="top" wrapText="1"/>
    </xf>
    <xf numFmtId="0" fontId="25" fillId="3" borderId="33" xfId="0" applyFont="1" applyFill="1" applyBorder="1" applyAlignment="1">
      <alignment vertical="top" wrapText="1"/>
    </xf>
    <xf numFmtId="0" fontId="25" fillId="3" borderId="49" xfId="0" applyFont="1" applyFill="1" applyBorder="1" applyAlignment="1">
      <alignment vertical="top" wrapText="1"/>
    </xf>
    <xf numFmtId="0" fontId="11" fillId="3" borderId="50" xfId="0" applyFont="1" applyFill="1" applyBorder="1" applyAlignment="1">
      <alignment vertical="top" wrapText="1"/>
    </xf>
    <xf numFmtId="0" fontId="0" fillId="3" borderId="51" xfId="0" applyFill="1" applyBorder="1" applyAlignment="1">
      <alignment vertical="top" wrapText="1"/>
    </xf>
    <xf numFmtId="0" fontId="0" fillId="3" borderId="52" xfId="0" applyFill="1" applyBorder="1" applyAlignment="1">
      <alignment vertical="top" wrapText="1"/>
    </xf>
    <xf numFmtId="0" fontId="0" fillId="3" borderId="48" xfId="0" applyFill="1" applyBorder="1" applyAlignment="1">
      <alignment vertical="top" wrapText="1"/>
    </xf>
    <xf numFmtId="0" fontId="25" fillId="3" borderId="51" xfId="0" applyFont="1" applyFill="1" applyBorder="1" applyAlignment="1">
      <alignment vertical="top" wrapText="1"/>
    </xf>
    <xf numFmtId="0" fontId="25" fillId="3" borderId="52" xfId="0" applyFont="1" applyFill="1" applyBorder="1" applyAlignment="1">
      <alignment vertical="top" wrapText="1"/>
    </xf>
    <xf numFmtId="0" fontId="10" fillId="10" borderId="18" xfId="0" applyFont="1" applyFill="1" applyBorder="1" applyAlignment="1">
      <alignment horizontal="left" vertical="center" indent="1"/>
    </xf>
    <xf numFmtId="0" fontId="9" fillId="9" borderId="18" xfId="0" applyFont="1" applyFill="1" applyBorder="1" applyAlignment="1">
      <alignment horizontal="left" vertical="center" indent="1"/>
    </xf>
    <xf numFmtId="0" fontId="1" fillId="22" borderId="0" xfId="0" applyFont="1" applyFill="1"/>
    <xf numFmtId="0" fontId="2" fillId="22" borderId="0" xfId="0" applyFont="1" applyFill="1"/>
    <xf numFmtId="0" fontId="0" fillId="22" borderId="0" xfId="0" applyFill="1"/>
    <xf numFmtId="0" fontId="2" fillId="22" borderId="0" xfId="0" applyFont="1" applyFill="1" applyAlignment="1">
      <alignment horizontal="left"/>
    </xf>
    <xf numFmtId="1" fontId="0" fillId="5" borderId="0" xfId="0" applyNumberFormat="1" applyFill="1" applyAlignment="1">
      <alignment horizontal="right" vertical="center"/>
    </xf>
    <xf numFmtId="1" fontId="3" fillId="5" borderId="24" xfId="0" applyNumberFormat="1" applyFont="1" applyFill="1" applyBorder="1" applyAlignment="1">
      <alignment horizontal="right"/>
    </xf>
    <xf numFmtId="1" fontId="3" fillId="5" borderId="24" xfId="0" applyNumberFormat="1" applyFont="1" applyFill="1" applyBorder="1" applyAlignment="1">
      <alignment horizontal="right" vertical="center"/>
    </xf>
    <xf numFmtId="0" fontId="0" fillId="22" borderId="0" xfId="0" applyFill="1" applyAlignment="1">
      <alignment vertical="center"/>
    </xf>
    <xf numFmtId="0" fontId="26" fillId="24" borderId="0" xfId="0" applyFont="1" applyFill="1"/>
    <xf numFmtId="1" fontId="0" fillId="2" borderId="19" xfId="0" applyNumberFormat="1" applyFill="1" applyBorder="1" applyAlignment="1">
      <alignment horizontal="center" vertical="center"/>
    </xf>
    <xf numFmtId="1" fontId="0" fillId="2" borderId="19" xfId="0" applyNumberFormat="1" applyFill="1" applyBorder="1" applyAlignment="1">
      <alignment horizontal="center" vertical="center" wrapText="1"/>
    </xf>
    <xf numFmtId="1" fontId="0" fillId="2" borderId="27" xfId="0" applyNumberFormat="1" applyFill="1" applyBorder="1" applyAlignment="1">
      <alignment horizontal="center" vertical="center" wrapText="1"/>
    </xf>
    <xf numFmtId="1" fontId="0" fillId="8" borderId="19" xfId="0" applyNumberFormat="1" applyFill="1" applyBorder="1" applyAlignment="1">
      <alignment vertical="center"/>
    </xf>
    <xf numFmtId="1" fontId="0" fillId="8" borderId="27" xfId="0" applyNumberFormat="1" applyFill="1" applyBorder="1" applyAlignment="1">
      <alignment vertical="center"/>
    </xf>
    <xf numFmtId="1" fontId="17" fillId="2" borderId="24" xfId="0" applyNumberFormat="1" applyFont="1" applyFill="1" applyBorder="1" applyAlignment="1">
      <alignment horizontal="center" vertical="center"/>
    </xf>
    <xf numFmtId="1" fontId="2" fillId="5" borderId="0" xfId="0" applyNumberFormat="1" applyFont="1" applyFill="1" applyAlignment="1">
      <alignment horizontal="right"/>
    </xf>
    <xf numFmtId="1" fontId="27" fillId="2" borderId="19" xfId="0" applyNumberFormat="1" applyFont="1" applyFill="1" applyBorder="1" applyAlignment="1">
      <alignment horizontal="center" vertical="center"/>
    </xf>
    <xf numFmtId="1" fontId="27" fillId="2" borderId="19" xfId="0" applyNumberFormat="1" applyFont="1" applyFill="1" applyBorder="1" applyAlignment="1">
      <alignment horizontal="center" vertical="center" wrapText="1"/>
    </xf>
    <xf numFmtId="1" fontId="27" fillId="2" borderId="27" xfId="0" applyNumberFormat="1" applyFont="1" applyFill="1" applyBorder="1" applyAlignment="1">
      <alignment horizontal="center" vertical="center" wrapText="1"/>
    </xf>
    <xf numFmtId="0" fontId="2" fillId="22" borderId="0" xfId="0" applyFont="1" applyFill="1" applyAlignment="1">
      <alignment horizontal="right"/>
    </xf>
    <xf numFmtId="0" fontId="9" fillId="8" borderId="5" xfId="0" applyFont="1" applyFill="1" applyBorder="1" applyAlignment="1">
      <alignment horizontal="center" vertical="center" textRotation="90"/>
    </xf>
    <xf numFmtId="0" fontId="6" fillId="7" borderId="10"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7" borderId="12" xfId="0" applyFont="1" applyFill="1" applyBorder="1" applyAlignment="1">
      <alignment horizontal="center" vertical="center" wrapText="1"/>
    </xf>
    <xf numFmtId="0" fontId="0" fillId="3" borderId="3" xfId="0" applyFill="1" applyBorder="1" applyAlignment="1">
      <alignment horizontal="left" wrapText="1" indent="1"/>
    </xf>
    <xf numFmtId="0" fontId="0" fillId="3" borderId="4" xfId="0" applyFill="1" applyBorder="1" applyAlignment="1">
      <alignment horizontal="left" wrapText="1" indent="1"/>
    </xf>
    <xf numFmtId="0" fontId="0" fillId="3" borderId="26" xfId="0" applyFill="1" applyBorder="1" applyAlignment="1">
      <alignment horizontal="left" wrapText="1" indent="1"/>
    </xf>
    <xf numFmtId="0" fontId="0" fillId="23" borderId="0" xfId="0" applyFill="1" applyAlignment="1">
      <alignment horizontal="left" wrapText="1" indent="1"/>
    </xf>
    <xf numFmtId="0" fontId="22" fillId="5" borderId="0" xfId="1" applyFill="1" applyAlignment="1">
      <alignment horizontal="left"/>
    </xf>
    <xf numFmtId="0" fontId="2" fillId="5" borderId="0" xfId="0" applyFont="1" applyFill="1" applyAlignment="1">
      <alignment horizontal="left"/>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6" fillId="6" borderId="7"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0" fillId="5" borderId="0" xfId="0" applyFill="1" applyAlignment="1">
      <alignment horizontal="left" vertical="center" wrapText="1"/>
    </xf>
    <xf numFmtId="0" fontId="0" fillId="5" borderId="0" xfId="0" applyFill="1" applyAlignment="1">
      <alignment horizontal="left"/>
    </xf>
    <xf numFmtId="0" fontId="19" fillId="22" borderId="0" xfId="0" applyFont="1" applyFill="1" applyAlignment="1">
      <alignment horizontal="center" vertical="center"/>
    </xf>
    <xf numFmtId="0" fontId="0" fillId="22" borderId="0" xfId="0" applyFill="1" applyAlignment="1">
      <alignment horizontal="left" vertical="center" wrapText="1" indent="1"/>
    </xf>
    <xf numFmtId="0" fontId="19" fillId="22" borderId="0" xfId="0" applyFont="1" applyFill="1" applyAlignment="1">
      <alignment horizontal="left" vertical="center"/>
    </xf>
  </cellXfs>
  <cellStyles count="2">
    <cellStyle name="Hyperlink" xfId="1" builtinId="8"/>
    <cellStyle name="Normal" xfId="0" builtinId="0"/>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solidFill>
                <a:schemeClr val="bg2">
                  <a:lumMod val="10000"/>
                </a:schemeClr>
              </a:solid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pattFill prst="smGrid">
                <a:fgClr>
                  <a:srgbClr val="B8084F"/>
                </a:fgClr>
                <a:bgClr>
                  <a:schemeClr val="bg1"/>
                </a:bgClr>
              </a:patt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accent6">
                  <a:lumMod val="50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6-2E83-4F41-A747-AADE3B7B81BA}"/>
              </c:ext>
            </c:extLst>
          </c:dPt>
          <c:dPt>
            <c:idx val="5"/>
            <c:bubble3D val="0"/>
            <c:spPr>
              <a:solidFill>
                <a:srgbClr val="00B050"/>
              </a:solidFill>
              <a:ln w="19050">
                <a:solidFill>
                  <a:schemeClr val="lt1"/>
                </a:solidFill>
              </a:ln>
              <a:effectLst/>
            </c:spPr>
            <c:extLst>
              <c:ext xmlns:c16="http://schemas.microsoft.com/office/drawing/2014/chart" uri="{C3380CC4-5D6E-409C-BE32-E72D297353CC}">
                <c16:uniqueId val="{00000007-2E83-4F41-A747-AADE3B7B81BA}"/>
              </c:ext>
            </c:extLst>
          </c:dPt>
          <c:cat>
            <c:strRef>
              <c:f>'OTJT breakdown &amp; Pie chart'!$L$2:$L$7</c:f>
              <c:strCache>
                <c:ptCount val="6"/>
                <c:pt idx="0">
                  <c:v>On-line taught session (1 hour delivery)</c:v>
                </c:pt>
                <c:pt idx="1">
                  <c:v>1:1 Supervision</c:v>
                </c:pt>
                <c:pt idx="2">
                  <c:v>Online Project Development</c:v>
                </c:pt>
                <c:pt idx="3">
                  <c:v>Studio Based Project Development</c:v>
                </c:pt>
                <c:pt idx="4">
                  <c:v>Time during working day to focus on assessment preparation</c:v>
                </c:pt>
                <c:pt idx="5">
                  <c:v>Employer-led Training activities (including experiential and project based learning)</c:v>
                </c:pt>
              </c:strCache>
            </c:strRef>
          </c:cat>
          <c:val>
            <c:numRef>
              <c:f>'OTJT breakdown &amp; Pie chart'!$M$2:$M$7</c:f>
              <c:numCache>
                <c:formatCode>General</c:formatCode>
                <c:ptCount val="6"/>
                <c:pt idx="0">
                  <c:v>85</c:v>
                </c:pt>
                <c:pt idx="1">
                  <c:v>204</c:v>
                </c:pt>
                <c:pt idx="2">
                  <c:v>204</c:v>
                </c:pt>
                <c:pt idx="3">
                  <c:v>204</c:v>
                </c:pt>
                <c:pt idx="4">
                  <c:v>116.20000000000002</c:v>
                </c:pt>
                <c:pt idx="5">
                  <c:v>116.20000000000002</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44450</xdr:colOff>
      <xdr:row>14</xdr:row>
      <xdr:rowOff>486640</xdr:rowOff>
    </xdr:from>
    <xdr:to>
      <xdr:col>8</xdr:col>
      <xdr:colOff>600075</xdr:colOff>
      <xdr:row>40</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media/4726/st0625_creative-digital-design-professional_assessment-plan-for-publication_-l6_amended-st0-number.pdf" TargetMode="External"/><Relationship Id="rId1" Type="http://schemas.openxmlformats.org/officeDocument/2006/relationships/hyperlink" Target="https://www.instituteforapprenticeships.org/apprenticeship-standards/creative-digital-design-professional-integrated-degree-v1-0"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BT55"/>
  <sheetViews>
    <sheetView tabSelected="1" zoomScale="147" zoomScaleNormal="147" workbookViewId="0">
      <selection activeCell="I10" sqref="I10"/>
    </sheetView>
  </sheetViews>
  <sheetFormatPr defaultColWidth="8.85546875" defaultRowHeight="15"/>
  <cols>
    <col min="2" max="2" width="4.85546875" customWidth="1"/>
    <col min="3" max="3" width="48.42578125" customWidth="1"/>
    <col min="4" max="4" width="11.42578125" customWidth="1"/>
    <col min="5" max="5" width="13.42578125" customWidth="1"/>
    <col min="6" max="6" width="13.85546875" customWidth="1"/>
    <col min="7" max="7" width="15" customWidth="1"/>
    <col min="8" max="8" width="11.42578125" customWidth="1"/>
    <col min="9" max="9" width="10.85546875" customWidth="1"/>
    <col min="10" max="20" width="7.42578125" customWidth="1"/>
    <col min="21" max="21" width="25.140625" customWidth="1"/>
    <col min="22" max="22" width="40.42578125" customWidth="1"/>
    <col min="23" max="23" width="30.42578125" customWidth="1"/>
    <col min="24" max="24" width="10.140625" style="2" bestFit="1" customWidth="1"/>
    <col min="25" max="25" width="6.42578125" style="2" customWidth="1"/>
    <col min="26" max="30" width="7.42578125" style="2" customWidth="1"/>
    <col min="31" max="31" width="7.85546875" style="2" bestFit="1" customWidth="1"/>
    <col min="32" max="32" width="7.42578125" style="2" customWidth="1"/>
    <col min="33" max="33" width="10.140625" style="2" bestFit="1" customWidth="1"/>
    <col min="34" max="34" width="12.42578125" style="2" bestFit="1" customWidth="1"/>
    <col min="35" max="35" width="7.85546875" style="2" bestFit="1" customWidth="1"/>
    <col min="36" max="37" width="7.42578125" style="2" customWidth="1"/>
    <col min="38" max="38" width="12.7109375" style="2" customWidth="1"/>
    <col min="39" max="40" width="7.42578125" style="2" customWidth="1"/>
    <col min="41" max="41" width="10.140625" style="2" bestFit="1" customWidth="1"/>
    <col min="42" max="42" width="7.42578125" style="2" customWidth="1"/>
    <col min="43" max="43" width="12.42578125" style="2" bestFit="1" customWidth="1"/>
    <col min="44" max="44" width="14.85546875" style="2" bestFit="1" customWidth="1"/>
    <col min="45" max="45" width="12.42578125" style="2" bestFit="1" customWidth="1"/>
    <col min="46" max="47" width="7.85546875" style="2" bestFit="1" customWidth="1"/>
    <col min="48" max="48" width="7.85546875" style="2" customWidth="1"/>
    <col min="49" max="50" width="10.140625" style="2" customWidth="1"/>
    <col min="51" max="55" width="7.42578125" style="2" customWidth="1"/>
    <col min="56" max="56" width="14" style="2" customWidth="1"/>
    <col min="57" max="57" width="7.42578125" style="2" customWidth="1"/>
    <col min="58" max="58" width="10.140625" style="2" bestFit="1" customWidth="1"/>
    <col min="59" max="59" width="7.85546875" style="2" bestFit="1" customWidth="1"/>
    <col min="60" max="60" width="6.7109375" style="2" customWidth="1"/>
    <col min="61" max="61" width="5.42578125" style="2" bestFit="1" customWidth="1"/>
    <col min="62" max="62" width="7.85546875" style="2" customWidth="1"/>
    <col min="63" max="64" width="7.42578125" style="2" customWidth="1"/>
    <col min="65" max="65" width="5.42578125" style="2" bestFit="1" customWidth="1"/>
    <col min="66" max="66" width="7.42578125" style="2" customWidth="1"/>
    <col min="67" max="67" width="5.42578125" style="2" bestFit="1" customWidth="1"/>
  </cols>
  <sheetData>
    <row r="1" spans="1:72" ht="15.95" customHeight="1">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3"/>
      <c r="BQ1" s="3"/>
      <c r="BR1" s="3"/>
      <c r="BS1" s="3"/>
      <c r="BT1" s="3"/>
    </row>
    <row r="2" spans="1:72" s="1" customFormat="1" ht="25.5" customHeight="1">
      <c r="A2" s="5"/>
      <c r="B2" s="5"/>
      <c r="C2" s="10" t="s">
        <v>0</v>
      </c>
      <c r="D2" s="10" t="s">
        <v>1</v>
      </c>
      <c r="E2" s="10"/>
      <c r="F2" s="10"/>
      <c r="G2" s="10"/>
      <c r="H2" s="10"/>
      <c r="I2" s="123" t="s">
        <v>2</v>
      </c>
      <c r="J2" s="124"/>
      <c r="K2" s="124"/>
      <c r="L2" s="124"/>
      <c r="M2" s="124"/>
      <c r="N2" s="124"/>
      <c r="O2" s="124"/>
      <c r="P2" s="124"/>
      <c r="Q2" s="124"/>
      <c r="R2" s="124"/>
      <c r="S2" s="124"/>
      <c r="T2" s="124"/>
      <c r="U2" s="124"/>
      <c r="V2" s="124"/>
      <c r="W2" s="124"/>
      <c r="X2" s="124"/>
      <c r="Y2" s="124"/>
      <c r="Z2" s="124"/>
      <c r="AA2" s="124"/>
      <c r="AB2" s="124"/>
      <c r="AC2" s="124"/>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row>
    <row r="3" spans="1:72" s="1" customFormat="1" ht="25.5" customHeight="1">
      <c r="A3" s="5"/>
      <c r="B3" s="5"/>
      <c r="C3" s="11"/>
      <c r="D3" s="11"/>
      <c r="E3" s="11"/>
      <c r="F3" s="11"/>
      <c r="G3" s="11"/>
      <c r="H3" s="11"/>
      <c r="I3" s="123" t="s">
        <v>3</v>
      </c>
      <c r="J3" s="124"/>
      <c r="K3" s="124"/>
      <c r="L3" s="124"/>
      <c r="M3" s="124"/>
      <c r="N3" s="124"/>
      <c r="O3" s="124"/>
      <c r="P3" s="124"/>
      <c r="Q3" s="124"/>
      <c r="R3" s="124"/>
      <c r="S3" s="124"/>
      <c r="T3" s="124"/>
      <c r="U3" s="124"/>
      <c r="V3" s="124"/>
      <c r="W3" s="124"/>
      <c r="X3" s="124"/>
      <c r="Y3" s="124"/>
      <c r="Z3" s="124"/>
      <c r="AA3" s="124"/>
      <c r="AB3" s="124"/>
      <c r="AC3" s="124"/>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row>
    <row r="4" spans="1:72" s="1" customFormat="1" ht="25.5" customHeight="1">
      <c r="A4" s="5"/>
      <c r="B4" s="5"/>
      <c r="C4" s="10" t="s">
        <v>4</v>
      </c>
      <c r="D4" s="11"/>
      <c r="E4" s="11"/>
      <c r="F4" s="11"/>
      <c r="G4" s="11"/>
      <c r="H4" s="11"/>
      <c r="I4" s="12">
        <v>6</v>
      </c>
      <c r="J4" s="12"/>
      <c r="K4" s="12"/>
      <c r="L4" s="12"/>
      <c r="M4" s="12"/>
      <c r="N4" s="12"/>
      <c r="O4" s="12"/>
      <c r="P4" s="12"/>
      <c r="Q4" s="12"/>
      <c r="R4" s="12"/>
      <c r="S4" s="12"/>
      <c r="T4" s="12"/>
      <c r="U4" s="12"/>
      <c r="V4" s="12"/>
      <c r="W4" s="12"/>
      <c r="X4" s="12"/>
      <c r="Y4" s="12"/>
      <c r="Z4" s="12"/>
      <c r="AA4" s="12"/>
      <c r="AB4" s="12"/>
      <c r="AC4" s="12"/>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row>
    <row r="5" spans="1:72" ht="25.5" customHeight="1">
      <c r="A5" s="3"/>
      <c r="B5" s="3"/>
      <c r="C5" s="11"/>
      <c r="D5" s="11"/>
      <c r="E5" s="11"/>
      <c r="F5" s="11"/>
      <c r="G5" s="11"/>
      <c r="H5" s="11"/>
      <c r="I5" s="12"/>
      <c r="J5" s="12"/>
      <c r="K5" s="12"/>
      <c r="L5" s="12"/>
      <c r="M5" s="12"/>
      <c r="N5" s="12"/>
      <c r="O5" s="12"/>
      <c r="P5" s="12"/>
      <c r="Q5" s="12"/>
      <c r="R5" s="12"/>
      <c r="S5" s="12"/>
      <c r="T5" s="12"/>
      <c r="U5" s="12"/>
      <c r="V5" s="12"/>
      <c r="W5" s="12"/>
      <c r="X5" s="12"/>
      <c r="Y5" s="12"/>
      <c r="Z5" s="12"/>
      <c r="AA5" s="12"/>
      <c r="AB5" s="12"/>
      <c r="AC5" s="12"/>
      <c r="AD5" s="4"/>
      <c r="AE5" s="125" t="s">
        <v>5</v>
      </c>
      <c r="AF5" s="126"/>
      <c r="AG5" s="126"/>
      <c r="AH5" s="126"/>
      <c r="AI5" s="126"/>
      <c r="AJ5" s="126"/>
      <c r="AK5" s="126"/>
      <c r="AL5" s="126"/>
      <c r="AM5" s="126"/>
      <c r="AN5" s="127"/>
      <c r="AO5" s="4"/>
      <c r="AP5" s="4"/>
      <c r="AQ5" s="4"/>
      <c r="AR5" s="4"/>
      <c r="AS5" s="4"/>
      <c r="AT5" s="4"/>
      <c r="AU5" s="4"/>
      <c r="AV5" s="4"/>
      <c r="AW5" s="4"/>
      <c r="AX5" s="4"/>
      <c r="AY5" s="4"/>
      <c r="AZ5" s="4"/>
      <c r="BA5" s="4"/>
      <c r="BB5" s="4"/>
      <c r="BC5" s="4"/>
      <c r="BD5" s="4"/>
      <c r="BE5" s="4"/>
      <c r="BF5" s="4"/>
      <c r="BG5" s="4"/>
      <c r="BH5" s="4"/>
      <c r="BI5" s="4"/>
      <c r="BJ5" s="4"/>
      <c r="BK5" s="4"/>
      <c r="BL5" s="4"/>
      <c r="BM5" s="4"/>
      <c r="BN5" s="4"/>
      <c r="BO5" s="4"/>
      <c r="BP5" s="3"/>
      <c r="BQ5" s="3"/>
      <c r="BR5" s="3"/>
      <c r="BS5" s="3"/>
      <c r="BT5" s="3"/>
    </row>
    <row r="6" spans="1:72" ht="25.5" customHeight="1">
      <c r="A6" s="3"/>
      <c r="B6" s="3"/>
      <c r="C6" s="10" t="s">
        <v>6</v>
      </c>
      <c r="D6" s="10"/>
      <c r="E6" s="10"/>
      <c r="F6" s="10"/>
      <c r="G6" s="95"/>
      <c r="H6" s="95"/>
      <c r="I6" s="96" t="s">
        <v>7</v>
      </c>
      <c r="J6" s="97"/>
      <c r="K6" s="97"/>
      <c r="L6" s="97"/>
      <c r="M6" s="97"/>
      <c r="N6" s="97"/>
      <c r="O6" s="97"/>
      <c r="P6" s="97"/>
      <c r="Q6" s="97"/>
      <c r="R6" s="97"/>
      <c r="S6" s="97"/>
      <c r="T6" s="97"/>
      <c r="U6" s="97"/>
      <c r="V6" s="97"/>
      <c r="W6" s="97"/>
      <c r="X6" s="98"/>
      <c r="Y6" s="12"/>
      <c r="Z6" s="12"/>
      <c r="AA6" s="12"/>
      <c r="AB6" s="12"/>
      <c r="AC6" s="12"/>
      <c r="AD6" s="4"/>
      <c r="AE6" s="128" t="s">
        <v>8</v>
      </c>
      <c r="AF6" s="129"/>
      <c r="AG6" s="129"/>
      <c r="AH6" s="129"/>
      <c r="AI6" s="129"/>
      <c r="AJ6" s="129"/>
      <c r="AK6" s="129"/>
      <c r="AL6" s="129"/>
      <c r="AM6" s="129"/>
      <c r="AN6" s="130"/>
      <c r="AO6" s="4"/>
      <c r="AP6" s="4"/>
      <c r="AQ6" s="4"/>
      <c r="AR6" s="4"/>
      <c r="AS6" s="4"/>
      <c r="AT6" s="4"/>
      <c r="AU6" s="4"/>
      <c r="AV6" s="4"/>
      <c r="AW6" s="4"/>
      <c r="AX6" s="4"/>
      <c r="AY6" s="4"/>
      <c r="AZ6" s="4"/>
      <c r="BA6" s="4"/>
      <c r="BB6" s="4"/>
      <c r="BC6" s="4"/>
      <c r="BD6" s="4"/>
      <c r="BE6" s="4"/>
      <c r="BF6" s="4"/>
      <c r="BG6" s="4"/>
      <c r="BH6" s="4"/>
      <c r="BI6" s="4"/>
      <c r="BJ6" s="4"/>
      <c r="BK6" s="4"/>
      <c r="BL6" s="4"/>
      <c r="BM6" s="4"/>
      <c r="BN6" s="4"/>
      <c r="BO6" s="4"/>
      <c r="BP6" s="3"/>
      <c r="BQ6" s="3"/>
      <c r="BR6" s="3"/>
      <c r="BS6" s="3"/>
      <c r="BT6" s="3"/>
    </row>
    <row r="7" spans="1:72" ht="25.5" customHeight="1">
      <c r="A7" s="3"/>
      <c r="B7" s="3"/>
      <c r="C7" s="11"/>
      <c r="D7" s="11"/>
      <c r="E7" s="11"/>
      <c r="F7" s="11"/>
      <c r="G7" s="96"/>
      <c r="H7" s="96"/>
      <c r="I7" s="96"/>
      <c r="J7" s="97"/>
      <c r="K7" s="97"/>
      <c r="L7" s="97"/>
      <c r="M7" s="97"/>
      <c r="N7" s="97"/>
      <c r="O7" s="97"/>
      <c r="P7" s="97"/>
      <c r="Q7" s="97"/>
      <c r="R7" s="122" t="s">
        <v>9</v>
      </c>
      <c r="S7" s="122"/>
      <c r="T7" s="122"/>
      <c r="U7" s="122"/>
      <c r="V7" s="122"/>
      <c r="W7" s="122"/>
      <c r="X7" s="98"/>
      <c r="Y7" s="12"/>
      <c r="Z7" s="12"/>
      <c r="AA7" s="12"/>
      <c r="AB7" s="12"/>
      <c r="AC7" s="12"/>
      <c r="AD7" s="4"/>
      <c r="AE7" s="116" t="s">
        <v>10</v>
      </c>
      <c r="AF7" s="117"/>
      <c r="AG7" s="117"/>
      <c r="AH7" s="117"/>
      <c r="AI7" s="117"/>
      <c r="AJ7" s="117"/>
      <c r="AK7" s="117"/>
      <c r="AL7" s="117"/>
      <c r="AM7" s="117"/>
      <c r="AN7" s="118"/>
      <c r="AO7" s="4"/>
      <c r="AP7" s="4"/>
      <c r="AQ7" s="4"/>
      <c r="AR7" s="4"/>
      <c r="AS7" s="4"/>
      <c r="AT7" s="4"/>
      <c r="AU7" s="4"/>
      <c r="AV7" s="4"/>
      <c r="AW7" s="4"/>
      <c r="AX7" s="4"/>
      <c r="AY7" s="4"/>
      <c r="AZ7" s="4"/>
      <c r="BA7" s="4"/>
      <c r="BB7" s="4"/>
      <c r="BC7" s="4"/>
      <c r="BD7" s="4"/>
      <c r="BE7" s="4"/>
      <c r="BF7" s="4"/>
      <c r="BG7" s="4"/>
      <c r="BH7" s="4"/>
      <c r="BI7" s="4"/>
      <c r="BJ7" s="4"/>
      <c r="BK7" s="4"/>
      <c r="BL7" s="4"/>
      <c r="BM7" s="4"/>
      <c r="BN7" s="4"/>
      <c r="BO7" s="4"/>
      <c r="BP7" s="3"/>
      <c r="BQ7" s="3"/>
      <c r="BR7" s="3"/>
      <c r="BS7" s="3"/>
      <c r="BT7" s="3"/>
    </row>
    <row r="8" spans="1:72" ht="25.5" customHeight="1">
      <c r="A8" s="3"/>
      <c r="B8" s="3"/>
      <c r="C8" s="11"/>
      <c r="D8" s="11"/>
      <c r="E8" s="11"/>
      <c r="F8" s="11"/>
      <c r="G8" s="96"/>
      <c r="H8" s="96"/>
      <c r="I8" s="96"/>
      <c r="J8" s="96"/>
      <c r="K8" s="96"/>
      <c r="L8" s="96"/>
      <c r="M8" s="96"/>
      <c r="N8" s="96"/>
      <c r="O8" s="98"/>
      <c r="P8" s="98"/>
      <c r="Q8" s="98"/>
      <c r="R8" s="122"/>
      <c r="S8" s="122"/>
      <c r="T8" s="122"/>
      <c r="U8" s="122"/>
      <c r="V8" s="122"/>
      <c r="W8" s="122"/>
      <c r="X8" s="98"/>
      <c r="Y8" s="12"/>
      <c r="Z8" s="12"/>
      <c r="AA8" s="12"/>
      <c r="AB8" s="12"/>
      <c r="AC8" s="12"/>
      <c r="AD8" s="4"/>
      <c r="AE8" s="131" t="s">
        <v>11</v>
      </c>
      <c r="AF8" s="132"/>
      <c r="AG8" s="132"/>
      <c r="AH8" s="132"/>
      <c r="AI8" s="132"/>
      <c r="AJ8" s="132"/>
      <c r="AK8" s="132"/>
      <c r="AL8" s="132"/>
      <c r="AM8" s="132"/>
      <c r="AN8" s="133"/>
      <c r="AO8" s="4"/>
      <c r="AP8" s="4"/>
      <c r="AQ8" s="4"/>
      <c r="AR8" s="4"/>
      <c r="AS8" s="4"/>
      <c r="AT8" s="4"/>
      <c r="AU8" s="4"/>
      <c r="AV8" s="4"/>
      <c r="AW8" s="4"/>
      <c r="AX8" s="4"/>
      <c r="AY8" s="4"/>
      <c r="AZ8" s="4"/>
      <c r="BA8" s="4"/>
      <c r="BB8" s="4"/>
      <c r="BC8" s="4"/>
      <c r="BD8" s="4"/>
      <c r="BE8" s="4"/>
      <c r="BF8" s="4"/>
      <c r="BG8" s="4"/>
      <c r="BH8" s="4"/>
      <c r="BI8" s="4"/>
      <c r="BJ8" s="4"/>
      <c r="BK8" s="4"/>
      <c r="BL8" s="4"/>
      <c r="BM8" s="4"/>
      <c r="BN8" s="4"/>
      <c r="BO8" s="4"/>
      <c r="BP8" s="3"/>
      <c r="BQ8" s="3"/>
      <c r="BR8" s="3"/>
      <c r="BS8" s="3"/>
      <c r="BT8" s="3"/>
    </row>
    <row r="9" spans="1:72" ht="25.5" customHeight="1">
      <c r="A9" s="3"/>
      <c r="B9" s="3"/>
      <c r="C9" s="11" t="s">
        <v>12</v>
      </c>
      <c r="D9" s="11"/>
      <c r="E9" s="11"/>
      <c r="F9" s="11"/>
      <c r="G9" s="62"/>
      <c r="H9" s="63" t="s">
        <v>13</v>
      </c>
      <c r="I9" s="114">
        <v>32</v>
      </c>
      <c r="J9" s="29" t="s">
        <v>14</v>
      </c>
      <c r="K9" s="12"/>
      <c r="L9" s="12"/>
      <c r="M9" s="12"/>
      <c r="N9" s="12"/>
      <c r="O9" s="12"/>
      <c r="P9" s="12"/>
      <c r="Q9" s="12"/>
      <c r="R9" s="122"/>
      <c r="S9" s="122"/>
      <c r="T9" s="122"/>
      <c r="U9" s="122"/>
      <c r="V9" s="122"/>
      <c r="W9" s="122"/>
      <c r="X9" s="12"/>
      <c r="Y9" s="12"/>
      <c r="Z9" s="12"/>
      <c r="AA9" s="12"/>
      <c r="AB9" s="12"/>
      <c r="AC9" s="12"/>
      <c r="AD9" s="12"/>
      <c r="AE9" s="12"/>
      <c r="AF9" s="12"/>
      <c r="AG9" s="12"/>
      <c r="AH9" s="12"/>
      <c r="AI9" s="12"/>
      <c r="AJ9" s="12"/>
      <c r="AK9" s="12"/>
      <c r="AL9" s="12"/>
      <c r="AM9" s="12"/>
      <c r="AN9" s="12"/>
      <c r="AO9" s="12"/>
      <c r="AP9" s="12"/>
      <c r="AQ9" s="12"/>
      <c r="AR9" s="4"/>
      <c r="AS9" s="4"/>
      <c r="AT9" s="4"/>
      <c r="AU9" s="4"/>
      <c r="AV9" s="4"/>
      <c r="AW9" s="4"/>
      <c r="AX9" s="4"/>
      <c r="AY9" s="4"/>
      <c r="AZ9" s="4"/>
      <c r="BA9" s="4"/>
      <c r="BB9" s="4"/>
      <c r="BC9" s="4"/>
      <c r="BD9" s="4"/>
      <c r="BE9" s="4"/>
      <c r="BF9" s="4"/>
      <c r="BG9" s="4"/>
      <c r="BH9" s="4"/>
      <c r="BI9" s="4"/>
      <c r="BJ9" s="4"/>
      <c r="BK9" s="4"/>
      <c r="BL9" s="4"/>
      <c r="BM9" s="4"/>
      <c r="BN9" s="4"/>
      <c r="BO9" s="4"/>
      <c r="BP9" s="3"/>
      <c r="BQ9" s="3"/>
      <c r="BR9" s="3"/>
      <c r="BS9" s="3"/>
      <c r="BT9" s="3"/>
    </row>
    <row r="10" spans="1:72" ht="25.5" customHeight="1">
      <c r="A10" s="3"/>
      <c r="B10" s="3"/>
      <c r="C10" s="11" t="s">
        <v>15</v>
      </c>
      <c r="D10" s="11"/>
      <c r="E10" s="11"/>
      <c r="F10" s="11"/>
      <c r="G10" s="11"/>
      <c r="H10" s="11"/>
      <c r="I10" s="110">
        <f>46.4*6*I9/12</f>
        <v>742.4</v>
      </c>
      <c r="J10" s="11"/>
      <c r="K10" s="24"/>
      <c r="L10" s="24"/>
      <c r="M10" s="24"/>
      <c r="N10" s="24"/>
      <c r="O10" s="24"/>
      <c r="P10" s="24"/>
      <c r="Q10" s="24"/>
      <c r="R10" s="122"/>
      <c r="S10" s="122"/>
      <c r="T10" s="122"/>
      <c r="U10" s="122"/>
      <c r="V10" s="122"/>
      <c r="W10" s="122"/>
      <c r="X10" s="24"/>
      <c r="Y10" s="24"/>
      <c r="Z10" s="24"/>
      <c r="AA10" s="24"/>
      <c r="AB10" s="24"/>
      <c r="AC10" s="2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3"/>
      <c r="BQ10" s="3"/>
      <c r="BR10" s="3"/>
      <c r="BS10" s="3"/>
      <c r="BT10" s="3"/>
    </row>
    <row r="11" spans="1:72" ht="25.5" customHeight="1">
      <c r="A11" s="3"/>
      <c r="B11" s="3"/>
      <c r="C11" s="11" t="s">
        <v>16</v>
      </c>
      <c r="D11" s="11"/>
      <c r="E11" s="11"/>
      <c r="F11" s="11"/>
      <c r="G11" s="11"/>
      <c r="H11" s="11"/>
      <c r="I11" s="110">
        <f>I30</f>
        <v>742.4</v>
      </c>
      <c r="J11" s="29" t="s">
        <v>17</v>
      </c>
      <c r="K11" s="24"/>
      <c r="L11" s="24"/>
      <c r="M11" s="24"/>
      <c r="N11" s="24"/>
      <c r="O11" s="24"/>
      <c r="P11" s="24"/>
      <c r="Q11" s="24"/>
      <c r="R11" s="122"/>
      <c r="S11" s="122"/>
      <c r="T11" s="122"/>
      <c r="U11" s="122"/>
      <c r="V11" s="122"/>
      <c r="W11" s="122"/>
      <c r="X11" s="24"/>
      <c r="Y11" s="24"/>
      <c r="Z11" s="24"/>
      <c r="AA11" s="24"/>
      <c r="AB11" s="24"/>
      <c r="AC11" s="2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3"/>
      <c r="BQ11" s="3"/>
      <c r="BR11" s="3"/>
      <c r="BS11" s="3"/>
      <c r="BT11" s="3"/>
    </row>
    <row r="12" spans="1:72" ht="21" customHeight="1">
      <c r="A12" s="3"/>
      <c r="B12" s="3"/>
      <c r="C12" s="3"/>
      <c r="D12" s="3"/>
      <c r="E12" s="3"/>
      <c r="F12" s="3"/>
      <c r="G12" s="3"/>
      <c r="H12" s="3"/>
      <c r="I12" s="3"/>
      <c r="J12" s="3"/>
      <c r="K12" s="3"/>
      <c r="L12" s="3"/>
      <c r="M12" s="3"/>
      <c r="N12" s="3"/>
      <c r="O12" s="3"/>
      <c r="P12" s="3"/>
      <c r="Q12" s="3"/>
      <c r="R12" s="3"/>
      <c r="S12" s="3"/>
      <c r="T12" s="3"/>
      <c r="U12" s="3"/>
      <c r="V12" s="3"/>
      <c r="W12" s="3"/>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3"/>
      <c r="BQ12" s="3"/>
      <c r="BR12" s="3"/>
      <c r="BS12" s="3"/>
      <c r="BT12" s="3"/>
    </row>
    <row r="13" spans="1:72">
      <c r="A13" s="3"/>
      <c r="B13" s="3"/>
      <c r="C13" s="3"/>
      <c r="D13" s="3"/>
      <c r="E13" s="3"/>
      <c r="F13" s="3"/>
      <c r="G13" s="3"/>
      <c r="H13" s="3"/>
      <c r="I13" s="3"/>
      <c r="J13" s="3"/>
      <c r="K13" s="3"/>
      <c r="L13" s="3"/>
      <c r="M13" s="3"/>
      <c r="N13" s="3"/>
      <c r="O13" s="3"/>
      <c r="P13" s="3"/>
      <c r="Q13" s="3"/>
      <c r="R13" s="3"/>
      <c r="S13" s="3"/>
      <c r="T13" s="3"/>
      <c r="U13" s="3"/>
      <c r="V13" s="3"/>
      <c r="W13" s="3"/>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3"/>
      <c r="BQ13" s="3"/>
      <c r="BR13" s="3"/>
      <c r="BS13" s="3"/>
      <c r="BT13" s="3"/>
    </row>
    <row r="14" spans="1:72" ht="408.95" customHeight="1">
      <c r="A14" s="3"/>
      <c r="B14" s="3"/>
      <c r="C14" s="30" t="s">
        <v>18</v>
      </c>
      <c r="D14" s="14" t="s">
        <v>19</v>
      </c>
      <c r="E14" s="25" t="s">
        <v>20</v>
      </c>
      <c r="F14" s="25" t="s">
        <v>21</v>
      </c>
      <c r="G14" s="25" t="s">
        <v>22</v>
      </c>
      <c r="H14" s="27" t="s">
        <v>23</v>
      </c>
      <c r="I14" s="27" t="s">
        <v>24</v>
      </c>
      <c r="J14" s="23" t="s">
        <v>25</v>
      </c>
      <c r="K14" s="23" t="s">
        <v>26</v>
      </c>
      <c r="L14" s="23" t="s">
        <v>27</v>
      </c>
      <c r="M14" s="23" t="s">
        <v>28</v>
      </c>
      <c r="N14" s="26" t="s">
        <v>29</v>
      </c>
      <c r="O14" s="26" t="s">
        <v>30</v>
      </c>
      <c r="P14" s="23" t="s">
        <v>31</v>
      </c>
      <c r="Q14" s="23" t="s">
        <v>32</v>
      </c>
      <c r="R14" s="28" t="s">
        <v>33</v>
      </c>
      <c r="S14" s="28" t="s">
        <v>34</v>
      </c>
      <c r="T14" s="28" t="s">
        <v>35</v>
      </c>
      <c r="U14" s="119" t="s">
        <v>36</v>
      </c>
      <c r="V14" s="120"/>
      <c r="W14" s="121"/>
      <c r="X14" s="21" t="s">
        <v>37</v>
      </c>
      <c r="Y14" s="21" t="s">
        <v>38</v>
      </c>
      <c r="Z14" s="21" t="s">
        <v>39</v>
      </c>
      <c r="AA14" s="21" t="s">
        <v>40</v>
      </c>
      <c r="AB14" s="21" t="s">
        <v>41</v>
      </c>
      <c r="AC14" s="21" t="s">
        <v>42</v>
      </c>
      <c r="AD14" s="21" t="s">
        <v>43</v>
      </c>
      <c r="AE14" s="21" t="s">
        <v>44</v>
      </c>
      <c r="AF14" s="21" t="s">
        <v>45</v>
      </c>
      <c r="AG14" s="21" t="s">
        <v>46</v>
      </c>
      <c r="AH14" s="21" t="s">
        <v>47</v>
      </c>
      <c r="AI14" s="21" t="s">
        <v>48</v>
      </c>
      <c r="AJ14" s="21" t="s">
        <v>49</v>
      </c>
      <c r="AK14" s="21" t="s">
        <v>50</v>
      </c>
      <c r="AL14" s="21" t="s">
        <v>51</v>
      </c>
      <c r="AM14" s="21" t="s">
        <v>52</v>
      </c>
      <c r="AN14" s="21" t="s">
        <v>53</v>
      </c>
      <c r="AO14" s="21" t="s">
        <v>54</v>
      </c>
      <c r="AP14" s="21" t="s">
        <v>55</v>
      </c>
      <c r="AQ14" s="21" t="s">
        <v>56</v>
      </c>
      <c r="AR14" s="21" t="s">
        <v>57</v>
      </c>
      <c r="AS14" s="21" t="s">
        <v>58</v>
      </c>
      <c r="AT14" s="21" t="s">
        <v>59</v>
      </c>
      <c r="AU14" s="21" t="s">
        <v>60</v>
      </c>
      <c r="AV14" s="21" t="s">
        <v>61</v>
      </c>
      <c r="AW14" s="21" t="s">
        <v>62</v>
      </c>
      <c r="AX14" s="21" t="s">
        <v>63</v>
      </c>
      <c r="AY14" s="21" t="s">
        <v>64</v>
      </c>
      <c r="AZ14" s="21" t="s">
        <v>65</v>
      </c>
      <c r="BA14" s="21" t="s">
        <v>66</v>
      </c>
      <c r="BB14" s="21" t="s">
        <v>67</v>
      </c>
      <c r="BC14" s="21" t="s">
        <v>68</v>
      </c>
      <c r="BD14" s="21" t="s">
        <v>69</v>
      </c>
      <c r="BE14" s="21" t="s">
        <v>70</v>
      </c>
      <c r="BF14" s="21" t="s">
        <v>71</v>
      </c>
      <c r="BG14" s="21" t="s">
        <v>72</v>
      </c>
      <c r="BH14" s="21" t="s">
        <v>73</v>
      </c>
      <c r="BI14" s="21" t="s">
        <v>74</v>
      </c>
      <c r="BJ14" s="21" t="s">
        <v>75</v>
      </c>
      <c r="BK14" s="21" t="s">
        <v>76</v>
      </c>
      <c r="BL14" s="21" t="s">
        <v>77</v>
      </c>
      <c r="BM14" s="21" t="s">
        <v>78</v>
      </c>
      <c r="BN14" s="21" t="s">
        <v>79</v>
      </c>
      <c r="BO14" s="21" t="s">
        <v>80</v>
      </c>
      <c r="BP14" s="3"/>
      <c r="BQ14" s="3"/>
      <c r="BR14" s="3"/>
      <c r="BS14" s="3"/>
      <c r="BT14" s="3"/>
    </row>
    <row r="15" spans="1:72" ht="23.45" customHeight="1">
      <c r="A15" s="3"/>
      <c r="B15" s="3"/>
      <c r="C15" s="7"/>
      <c r="D15" s="13"/>
      <c r="E15" s="13"/>
      <c r="F15" s="13"/>
      <c r="G15" s="13"/>
      <c r="H15" s="13"/>
      <c r="I15" s="8"/>
      <c r="J15" s="8"/>
      <c r="K15" s="8"/>
      <c r="L15" s="8"/>
      <c r="M15" s="8"/>
      <c r="N15" s="8"/>
      <c r="O15" s="8"/>
      <c r="P15" s="8"/>
      <c r="Q15" s="8"/>
      <c r="R15" s="8"/>
      <c r="S15" s="8"/>
      <c r="T15" s="8"/>
      <c r="U15" s="33" t="s">
        <v>81</v>
      </c>
      <c r="V15" s="34" t="s">
        <v>82</v>
      </c>
      <c r="W15" s="34" t="s">
        <v>83</v>
      </c>
      <c r="X15" s="68"/>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69"/>
      <c r="BK15" s="69"/>
      <c r="BL15" s="69"/>
      <c r="BM15" s="69"/>
      <c r="BN15" s="69"/>
      <c r="BO15" s="69"/>
      <c r="BP15" s="3"/>
      <c r="BQ15" s="3"/>
      <c r="BR15" s="3"/>
      <c r="BS15" s="3"/>
      <c r="BT15" s="3"/>
    </row>
    <row r="16" spans="1:72" ht="113.25" customHeight="1">
      <c r="A16" s="3"/>
      <c r="B16" s="115" t="s">
        <v>84</v>
      </c>
      <c r="C16" s="64" t="s">
        <v>85</v>
      </c>
      <c r="D16" s="17">
        <v>20</v>
      </c>
      <c r="E16" s="17">
        <v>1</v>
      </c>
      <c r="F16" s="17">
        <v>2</v>
      </c>
      <c r="G16" s="17"/>
      <c r="H16" s="17">
        <v>0</v>
      </c>
      <c r="I16" s="104">
        <f>(($D16/(SUM($D$16:$D$28)))*($I$10))-H16</f>
        <v>43.670588235294119</v>
      </c>
      <c r="J16" s="105"/>
      <c r="K16" s="105"/>
      <c r="L16" s="105"/>
      <c r="M16" s="105">
        <v>5</v>
      </c>
      <c r="N16" s="105"/>
      <c r="O16" s="105">
        <v>1</v>
      </c>
      <c r="P16" s="105">
        <v>12</v>
      </c>
      <c r="Q16" s="105">
        <v>12</v>
      </c>
      <c r="R16" s="105"/>
      <c r="S16" s="105">
        <f>(I16-(SUM(J16:R16)))/2</f>
        <v>6.8352941176470594</v>
      </c>
      <c r="T16" s="106">
        <f>(I16-(SUM(J16:R16)))/2</f>
        <v>6.8352941176470594</v>
      </c>
      <c r="U16" s="79" t="s">
        <v>86</v>
      </c>
      <c r="V16" s="80" t="s">
        <v>87</v>
      </c>
      <c r="W16" s="81" t="s">
        <v>88</v>
      </c>
      <c r="X16" s="70"/>
      <c r="Y16" s="70"/>
      <c r="Z16" s="71"/>
      <c r="AA16" s="71"/>
      <c r="AB16" s="72"/>
      <c r="AC16" s="72"/>
      <c r="AD16" s="71"/>
      <c r="AE16" s="70"/>
      <c r="AF16" s="72"/>
      <c r="AG16" s="71"/>
      <c r="AH16" s="70"/>
      <c r="AI16" s="70"/>
      <c r="AJ16" s="70"/>
      <c r="AK16" s="70"/>
      <c r="AL16" s="70"/>
      <c r="AM16" s="71"/>
      <c r="AN16" s="70"/>
      <c r="AO16" s="70"/>
      <c r="AP16" s="72"/>
      <c r="AQ16" s="72"/>
      <c r="AR16" s="71"/>
      <c r="AS16" s="72"/>
      <c r="AT16" s="71"/>
      <c r="AU16" s="71"/>
      <c r="AV16" s="72"/>
      <c r="AW16" s="70"/>
      <c r="AX16" s="72"/>
      <c r="AY16" s="72"/>
      <c r="AZ16" s="71"/>
      <c r="BA16" s="72"/>
      <c r="BB16" s="70"/>
      <c r="BC16" s="70"/>
      <c r="BD16" s="71"/>
      <c r="BE16" s="72"/>
      <c r="BF16" s="70"/>
      <c r="BG16" s="72"/>
      <c r="BH16" s="72"/>
      <c r="BI16" s="72"/>
      <c r="BJ16" s="70"/>
      <c r="BK16" s="70"/>
      <c r="BL16" s="70"/>
      <c r="BM16" s="70"/>
      <c r="BN16" s="70"/>
      <c r="BO16" s="70"/>
      <c r="BP16" s="3"/>
      <c r="BQ16" s="3"/>
      <c r="BR16" s="3"/>
      <c r="BS16" s="3"/>
      <c r="BT16" s="3"/>
    </row>
    <row r="17" spans="1:72" ht="98.25" customHeight="1">
      <c r="A17" s="3"/>
      <c r="B17" s="115"/>
      <c r="C17" s="64" t="s">
        <v>89</v>
      </c>
      <c r="D17" s="17">
        <v>40</v>
      </c>
      <c r="E17" s="17">
        <v>2</v>
      </c>
      <c r="F17" s="17">
        <v>4</v>
      </c>
      <c r="G17" s="17"/>
      <c r="H17" s="17">
        <v>0</v>
      </c>
      <c r="I17" s="104">
        <f>(($D17/(SUM($D$16:$D$28)))*($I$10))-H17</f>
        <v>87.341176470588238</v>
      </c>
      <c r="J17" s="105"/>
      <c r="K17" s="105"/>
      <c r="L17" s="105"/>
      <c r="M17" s="105">
        <v>10</v>
      </c>
      <c r="N17" s="105"/>
      <c r="O17" s="105">
        <v>2</v>
      </c>
      <c r="P17" s="105">
        <v>24</v>
      </c>
      <c r="Q17" s="105">
        <v>24</v>
      </c>
      <c r="R17" s="105"/>
      <c r="S17" s="105">
        <f t="shared" ref="S17:S19" si="0">(I17-(SUM(J17:R17)))/2</f>
        <v>13.670588235294119</v>
      </c>
      <c r="T17" s="106">
        <f t="shared" ref="T17:T19" si="1">(I17-(SUM(J17:R17)))/2</f>
        <v>13.670588235294119</v>
      </c>
      <c r="U17" s="82" t="s">
        <v>90</v>
      </c>
      <c r="V17" s="83" t="s">
        <v>91</v>
      </c>
      <c r="W17" s="84" t="s">
        <v>92</v>
      </c>
      <c r="X17" s="73"/>
      <c r="Y17" s="73"/>
      <c r="Z17" s="72"/>
      <c r="AA17" s="72"/>
      <c r="AB17" s="71"/>
      <c r="AC17" s="72"/>
      <c r="AD17" s="73"/>
      <c r="AE17" s="73"/>
      <c r="AF17" s="71"/>
      <c r="AG17" s="72"/>
      <c r="AH17" s="73"/>
      <c r="AI17" s="72"/>
      <c r="AJ17" s="71"/>
      <c r="AK17" s="73"/>
      <c r="AL17" s="72"/>
      <c r="AM17" s="72"/>
      <c r="AN17" s="73"/>
      <c r="AO17" s="72"/>
      <c r="AP17" s="73"/>
      <c r="AQ17" s="72"/>
      <c r="AR17" s="72"/>
      <c r="AS17" s="73"/>
      <c r="AT17" s="73"/>
      <c r="AU17" s="73"/>
      <c r="AV17" s="72"/>
      <c r="AW17" s="73"/>
      <c r="AX17" s="73"/>
      <c r="AY17" s="72"/>
      <c r="AZ17" s="71"/>
      <c r="BA17" s="72"/>
      <c r="BB17" s="73"/>
      <c r="BC17" s="73"/>
      <c r="BD17" s="73"/>
      <c r="BE17" s="73"/>
      <c r="BF17" s="73"/>
      <c r="BG17" s="72"/>
      <c r="BH17" s="73"/>
      <c r="BI17" s="71"/>
      <c r="BJ17" s="73"/>
      <c r="BK17" s="73"/>
      <c r="BL17" s="73"/>
      <c r="BM17" s="71"/>
      <c r="BN17" s="73"/>
      <c r="BO17" s="73"/>
      <c r="BP17" s="3"/>
      <c r="BQ17" s="3"/>
      <c r="BR17" s="3"/>
      <c r="BS17" s="3"/>
      <c r="BT17" s="3"/>
    </row>
    <row r="18" spans="1:72" ht="144.75" customHeight="1">
      <c r="A18" s="3"/>
      <c r="B18" s="115"/>
      <c r="C18" s="64" t="s">
        <v>93</v>
      </c>
      <c r="D18" s="17">
        <v>40</v>
      </c>
      <c r="E18" s="17">
        <v>5</v>
      </c>
      <c r="F18" s="17">
        <v>8</v>
      </c>
      <c r="G18" s="17"/>
      <c r="H18" s="17">
        <v>0</v>
      </c>
      <c r="I18" s="104">
        <f>(($D18/(SUM($D$16:$D$28)))*($I$10))-H18</f>
        <v>87.341176470588238</v>
      </c>
      <c r="J18" s="105"/>
      <c r="K18" s="105"/>
      <c r="L18" s="105"/>
      <c r="M18" s="105">
        <v>10</v>
      </c>
      <c r="N18" s="105"/>
      <c r="O18" s="105">
        <v>2</v>
      </c>
      <c r="P18" s="105">
        <v>24</v>
      </c>
      <c r="Q18" s="105">
        <v>24</v>
      </c>
      <c r="R18" s="105"/>
      <c r="S18" s="105">
        <f t="shared" si="0"/>
        <v>13.670588235294119</v>
      </c>
      <c r="T18" s="106">
        <f t="shared" si="1"/>
        <v>13.670588235294119</v>
      </c>
      <c r="U18" s="82" t="s">
        <v>94</v>
      </c>
      <c r="V18" s="85" t="s">
        <v>95</v>
      </c>
      <c r="W18" s="86" t="s">
        <v>96</v>
      </c>
      <c r="X18" s="73"/>
      <c r="Y18" s="73"/>
      <c r="Z18" s="73"/>
      <c r="AA18" s="72"/>
      <c r="AB18" s="72"/>
      <c r="AC18" s="72"/>
      <c r="AD18" s="73"/>
      <c r="AE18" s="72"/>
      <c r="AF18" s="72"/>
      <c r="AG18" s="72"/>
      <c r="AH18" s="72"/>
      <c r="AI18" s="72"/>
      <c r="AJ18" s="71"/>
      <c r="AK18" s="72"/>
      <c r="AL18" s="73"/>
      <c r="AM18" s="73"/>
      <c r="AN18" s="73"/>
      <c r="AO18" s="72"/>
      <c r="AP18" s="72"/>
      <c r="AQ18" s="72"/>
      <c r="AR18" s="72"/>
      <c r="AS18" s="73"/>
      <c r="AT18" s="73"/>
      <c r="AU18" s="72"/>
      <c r="AV18" s="73"/>
      <c r="AW18" s="73"/>
      <c r="AX18" s="74"/>
      <c r="AY18" s="73"/>
      <c r="AZ18" s="72"/>
      <c r="BA18" s="72"/>
      <c r="BB18" s="72"/>
      <c r="BC18" s="72"/>
      <c r="BD18" s="72"/>
      <c r="BE18" s="71"/>
      <c r="BF18" s="72"/>
      <c r="BG18" s="73"/>
      <c r="BH18" s="73"/>
      <c r="BI18" s="72"/>
      <c r="BJ18" s="74"/>
      <c r="BK18" s="73"/>
      <c r="BL18" s="71"/>
      <c r="BM18" s="74"/>
      <c r="BN18" s="71"/>
      <c r="BO18" s="73"/>
      <c r="BP18" s="3"/>
      <c r="BQ18" s="3"/>
      <c r="BR18" s="3"/>
      <c r="BS18" s="3"/>
      <c r="BT18" s="3"/>
    </row>
    <row r="19" spans="1:72" ht="115.5" customHeight="1">
      <c r="A19" s="3"/>
      <c r="B19" s="115"/>
      <c r="C19" s="64" t="s">
        <v>97</v>
      </c>
      <c r="D19" s="17">
        <v>20</v>
      </c>
      <c r="E19" s="17">
        <v>1</v>
      </c>
      <c r="F19" s="17">
        <v>8</v>
      </c>
      <c r="G19" s="17"/>
      <c r="H19" s="17">
        <v>0</v>
      </c>
      <c r="I19" s="104">
        <f>(($D19/(SUM($D$16:$D$28)))*($I$10))-H19</f>
        <v>43.670588235294119</v>
      </c>
      <c r="J19" s="105"/>
      <c r="K19" s="105"/>
      <c r="L19" s="105"/>
      <c r="M19" s="105">
        <v>5</v>
      </c>
      <c r="N19" s="105"/>
      <c r="O19" s="105">
        <v>1</v>
      </c>
      <c r="P19" s="105">
        <v>12</v>
      </c>
      <c r="Q19" s="105">
        <v>12</v>
      </c>
      <c r="R19" s="105"/>
      <c r="S19" s="105">
        <f t="shared" si="0"/>
        <v>6.8352941176470594</v>
      </c>
      <c r="T19" s="106">
        <f t="shared" si="1"/>
        <v>6.8352941176470594</v>
      </c>
      <c r="U19" s="87" t="s">
        <v>98</v>
      </c>
      <c r="V19" s="88" t="s">
        <v>99</v>
      </c>
      <c r="W19" s="89" t="s">
        <v>100</v>
      </c>
      <c r="X19" s="73"/>
      <c r="Y19" s="71"/>
      <c r="Z19" s="73"/>
      <c r="AA19" s="71"/>
      <c r="AB19" s="71"/>
      <c r="AC19" s="71"/>
      <c r="AD19" s="71"/>
      <c r="AE19" s="71"/>
      <c r="AF19" s="71"/>
      <c r="AG19" s="71"/>
      <c r="AH19" s="71"/>
      <c r="AI19" s="71"/>
      <c r="AJ19" s="73"/>
      <c r="AK19" s="71"/>
      <c r="AL19" s="71"/>
      <c r="AM19" s="71"/>
      <c r="AN19" s="71"/>
      <c r="AO19" s="73"/>
      <c r="AP19" s="71"/>
      <c r="AQ19" s="71"/>
      <c r="AR19" s="71"/>
      <c r="AS19" s="71"/>
      <c r="AT19" s="71"/>
      <c r="AU19" s="71"/>
      <c r="AV19" s="71"/>
      <c r="AW19" s="71"/>
      <c r="AX19" s="73"/>
      <c r="AY19" s="71"/>
      <c r="AZ19" s="71"/>
      <c r="BA19" s="73"/>
      <c r="BB19" s="73"/>
      <c r="BC19" s="71"/>
      <c r="BD19" s="73"/>
      <c r="BE19" s="71"/>
      <c r="BF19" s="73"/>
      <c r="BG19" s="73"/>
      <c r="BH19" s="71"/>
      <c r="BI19" s="71"/>
      <c r="BJ19" s="73"/>
      <c r="BK19" s="71"/>
      <c r="BL19" s="73"/>
      <c r="BM19" s="73"/>
      <c r="BN19" s="73"/>
      <c r="BO19" s="73"/>
      <c r="BP19" s="3"/>
      <c r="BQ19" s="3"/>
      <c r="BR19" s="3"/>
      <c r="BS19" s="3"/>
      <c r="BT19" s="3"/>
    </row>
    <row r="20" spans="1:72" ht="24.95" customHeight="1">
      <c r="A20" s="3"/>
      <c r="B20" s="3"/>
      <c r="C20" s="65"/>
      <c r="D20" s="18"/>
      <c r="E20" s="18"/>
      <c r="F20" s="18"/>
      <c r="G20" s="18"/>
      <c r="H20" s="18"/>
      <c r="I20" s="107"/>
      <c r="J20" s="107"/>
      <c r="K20" s="107"/>
      <c r="L20" s="107"/>
      <c r="M20" s="107"/>
      <c r="N20" s="107"/>
      <c r="O20" s="107"/>
      <c r="P20" s="107"/>
      <c r="Q20" s="107"/>
      <c r="R20" s="107"/>
      <c r="S20" s="107"/>
      <c r="T20" s="108"/>
      <c r="U20" s="33" t="s">
        <v>81</v>
      </c>
      <c r="V20" s="34" t="s">
        <v>82</v>
      </c>
      <c r="W20" s="34" t="s">
        <v>83</v>
      </c>
      <c r="X20" s="75"/>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c r="BG20" s="76"/>
      <c r="BH20" s="76"/>
      <c r="BI20" s="76"/>
      <c r="BJ20" s="76"/>
      <c r="BK20" s="76"/>
      <c r="BL20" s="76"/>
      <c r="BM20" s="76"/>
      <c r="BN20" s="76"/>
      <c r="BO20" s="76"/>
      <c r="BP20" s="3"/>
      <c r="BQ20" s="3"/>
      <c r="BR20" s="3"/>
      <c r="BS20" s="3"/>
      <c r="BT20" s="3"/>
    </row>
    <row r="21" spans="1:72" ht="177.75" customHeight="1">
      <c r="A21" s="3"/>
      <c r="B21" s="115" t="s">
        <v>101</v>
      </c>
      <c r="C21" s="66" t="s">
        <v>102</v>
      </c>
      <c r="D21" s="17">
        <v>20</v>
      </c>
      <c r="E21" s="17">
        <v>1</v>
      </c>
      <c r="F21" s="17">
        <v>2</v>
      </c>
      <c r="G21" s="17"/>
      <c r="H21" s="17">
        <v>0</v>
      </c>
      <c r="I21" s="104">
        <f>(($D21/(SUM($D$16:$D$28)))*($I$10))-H21</f>
        <v>43.670588235294119</v>
      </c>
      <c r="J21" s="105"/>
      <c r="K21" s="105"/>
      <c r="L21" s="105"/>
      <c r="M21" s="105">
        <v>5</v>
      </c>
      <c r="N21" s="105"/>
      <c r="O21" s="105">
        <v>1</v>
      </c>
      <c r="P21" s="105">
        <v>12</v>
      </c>
      <c r="Q21" s="105">
        <v>12</v>
      </c>
      <c r="R21" s="105"/>
      <c r="S21" s="105">
        <f t="shared" ref="S21:S24" si="2">(I21-(SUM(J21:R21)))/2</f>
        <v>6.8352941176470594</v>
      </c>
      <c r="T21" s="106">
        <f t="shared" ref="T21:T24" si="3">(I21-(SUM(J21:R21)))/2</f>
        <v>6.8352941176470594</v>
      </c>
      <c r="U21" s="87" t="s">
        <v>103</v>
      </c>
      <c r="V21" s="85" t="s">
        <v>104</v>
      </c>
      <c r="W21" s="90" t="s">
        <v>105</v>
      </c>
      <c r="X21" s="71"/>
      <c r="Y21" s="73"/>
      <c r="Z21" s="72"/>
      <c r="AA21" s="73"/>
      <c r="AB21" s="73"/>
      <c r="AC21" s="73"/>
      <c r="AD21" s="73"/>
      <c r="AE21" s="73"/>
      <c r="AF21" s="73"/>
      <c r="AG21" s="72"/>
      <c r="AH21" s="72"/>
      <c r="AI21" s="72"/>
      <c r="AJ21" s="73"/>
      <c r="AK21" s="72"/>
      <c r="AL21" s="72"/>
      <c r="AM21" s="72"/>
      <c r="AN21" s="73"/>
      <c r="AO21" s="73"/>
      <c r="AP21" s="73"/>
      <c r="AQ21" s="72"/>
      <c r="AR21" s="72"/>
      <c r="AS21" s="71"/>
      <c r="AT21" s="72"/>
      <c r="AU21" s="72"/>
      <c r="AV21" s="72"/>
      <c r="AW21" s="73"/>
      <c r="AX21" s="73"/>
      <c r="AY21" s="72"/>
      <c r="AZ21" s="72"/>
      <c r="BA21" s="72"/>
      <c r="BB21" s="72"/>
      <c r="BC21" s="73"/>
      <c r="BD21" s="72"/>
      <c r="BE21" s="73"/>
      <c r="BF21" s="72"/>
      <c r="BG21" s="73"/>
      <c r="BH21" s="73"/>
      <c r="BI21" s="73"/>
      <c r="BJ21" s="73"/>
      <c r="BK21" s="73"/>
      <c r="BL21" s="73"/>
      <c r="BM21" s="73"/>
      <c r="BN21" s="73"/>
      <c r="BO21" s="72"/>
      <c r="BP21" s="3"/>
      <c r="BQ21" s="3"/>
      <c r="BR21" s="3"/>
      <c r="BS21" s="3"/>
      <c r="BT21" s="3"/>
    </row>
    <row r="22" spans="1:72" ht="117" customHeight="1">
      <c r="A22" s="3"/>
      <c r="B22" s="115"/>
      <c r="C22" s="64" t="s">
        <v>106</v>
      </c>
      <c r="D22" s="17">
        <v>40</v>
      </c>
      <c r="E22" s="17">
        <v>2</v>
      </c>
      <c r="F22" s="17">
        <v>4</v>
      </c>
      <c r="G22" s="17"/>
      <c r="H22" s="17">
        <v>0</v>
      </c>
      <c r="I22" s="104">
        <f>(($D22/(SUM($D$16:$D$28)))*($I$10))-H22</f>
        <v>87.341176470588238</v>
      </c>
      <c r="J22" s="105"/>
      <c r="K22" s="105"/>
      <c r="L22" s="105"/>
      <c r="M22" s="105">
        <v>10</v>
      </c>
      <c r="N22" s="105"/>
      <c r="O22" s="105">
        <v>2</v>
      </c>
      <c r="P22" s="105">
        <v>24</v>
      </c>
      <c r="Q22" s="105">
        <v>24</v>
      </c>
      <c r="R22" s="105"/>
      <c r="S22" s="105">
        <f t="shared" si="2"/>
        <v>13.670588235294119</v>
      </c>
      <c r="T22" s="106">
        <f t="shared" si="3"/>
        <v>13.670588235294119</v>
      </c>
      <c r="U22" s="87" t="s">
        <v>107</v>
      </c>
      <c r="V22" s="91" t="s">
        <v>108</v>
      </c>
      <c r="W22" s="86" t="s">
        <v>96</v>
      </c>
      <c r="X22" s="71"/>
      <c r="Y22" s="72"/>
      <c r="Z22" s="72"/>
      <c r="AA22" s="73"/>
      <c r="AB22" s="73"/>
      <c r="AC22" s="72"/>
      <c r="AD22" s="72"/>
      <c r="AE22" s="73"/>
      <c r="AF22" s="73"/>
      <c r="AG22" s="73"/>
      <c r="AH22" s="73"/>
      <c r="AI22" s="73"/>
      <c r="AJ22" s="73"/>
      <c r="AK22" s="73"/>
      <c r="AL22" s="73"/>
      <c r="AM22" s="72"/>
      <c r="AN22" s="72"/>
      <c r="AO22" s="73"/>
      <c r="AP22" s="73"/>
      <c r="AQ22" s="73"/>
      <c r="AR22" s="73"/>
      <c r="AS22" s="73"/>
      <c r="AT22" s="73"/>
      <c r="AU22" s="73"/>
      <c r="AV22" s="72"/>
      <c r="AW22" s="73"/>
      <c r="AX22" s="73"/>
      <c r="AY22" s="72"/>
      <c r="AZ22" s="73"/>
      <c r="BA22" s="72"/>
      <c r="BB22" s="72"/>
      <c r="BC22" s="73"/>
      <c r="BD22" s="73"/>
      <c r="BE22" s="73"/>
      <c r="BF22" s="73"/>
      <c r="BG22" s="73"/>
      <c r="BH22" s="73"/>
      <c r="BI22" s="73"/>
      <c r="BJ22" s="72"/>
      <c r="BK22" s="73"/>
      <c r="BL22" s="71"/>
      <c r="BM22" s="72"/>
      <c r="BN22" s="71"/>
      <c r="BO22" s="72"/>
      <c r="BP22" s="3"/>
      <c r="BQ22" s="3"/>
      <c r="BR22" s="3"/>
      <c r="BS22" s="3"/>
      <c r="BT22" s="3"/>
    </row>
    <row r="23" spans="1:72" ht="158.25" customHeight="1">
      <c r="A23" s="3"/>
      <c r="B23" s="115"/>
      <c r="C23" s="64" t="s">
        <v>109</v>
      </c>
      <c r="D23" s="17">
        <v>40</v>
      </c>
      <c r="E23" s="17">
        <v>5</v>
      </c>
      <c r="F23" s="17">
        <v>8</v>
      </c>
      <c r="G23" s="17"/>
      <c r="H23" s="17">
        <v>0</v>
      </c>
      <c r="I23" s="104">
        <f>(($D23/(SUM($D$16:$D$28)))*($I$10))-H23</f>
        <v>87.341176470588238</v>
      </c>
      <c r="J23" s="105"/>
      <c r="K23" s="105"/>
      <c r="L23" s="105"/>
      <c r="M23" s="105">
        <v>10</v>
      </c>
      <c r="N23" s="105"/>
      <c r="O23" s="105">
        <v>2</v>
      </c>
      <c r="P23" s="105">
        <v>24</v>
      </c>
      <c r="Q23" s="105">
        <v>24</v>
      </c>
      <c r="R23" s="105"/>
      <c r="S23" s="105">
        <f t="shared" si="2"/>
        <v>13.670588235294119</v>
      </c>
      <c r="T23" s="106">
        <f t="shared" si="3"/>
        <v>13.670588235294119</v>
      </c>
      <c r="U23" s="82" t="s">
        <v>110</v>
      </c>
      <c r="V23" s="85" t="s">
        <v>111</v>
      </c>
      <c r="W23" s="86" t="s">
        <v>96</v>
      </c>
      <c r="X23" s="71"/>
      <c r="Y23" s="72"/>
      <c r="Z23" s="72"/>
      <c r="AA23" s="72"/>
      <c r="AB23" s="72"/>
      <c r="AC23" s="72"/>
      <c r="AD23" s="73"/>
      <c r="AE23" s="73"/>
      <c r="AF23" s="73"/>
      <c r="AG23" s="73"/>
      <c r="AH23" s="73"/>
      <c r="AI23" s="73"/>
      <c r="AJ23" s="73"/>
      <c r="AK23" s="72"/>
      <c r="AL23" s="72"/>
      <c r="AM23" s="72"/>
      <c r="AN23" s="72"/>
      <c r="AO23" s="72"/>
      <c r="AP23" s="72"/>
      <c r="AQ23" s="72"/>
      <c r="AR23" s="72"/>
      <c r="AS23" s="72"/>
      <c r="AT23" s="72"/>
      <c r="AU23" s="72"/>
      <c r="AV23" s="73"/>
      <c r="AW23" s="72"/>
      <c r="AX23" s="72"/>
      <c r="AY23" s="73"/>
      <c r="AZ23" s="73"/>
      <c r="BA23" s="73"/>
      <c r="BB23" s="71"/>
      <c r="BC23" s="73"/>
      <c r="BD23" s="73"/>
      <c r="BE23" s="73"/>
      <c r="BF23" s="72"/>
      <c r="BG23" s="72"/>
      <c r="BH23" s="72"/>
      <c r="BI23" s="72"/>
      <c r="BJ23" s="73"/>
      <c r="BK23" s="73"/>
      <c r="BL23" s="73"/>
      <c r="BM23" s="72"/>
      <c r="BN23" s="72"/>
      <c r="BO23" s="73"/>
      <c r="BP23" s="3"/>
      <c r="BQ23" s="3"/>
      <c r="BR23" s="3"/>
      <c r="BS23" s="3"/>
      <c r="BT23" s="3"/>
    </row>
    <row r="24" spans="1:72" ht="207.75" customHeight="1">
      <c r="A24" s="3"/>
      <c r="B24" s="115"/>
      <c r="C24" s="66" t="s">
        <v>112</v>
      </c>
      <c r="D24" s="17">
        <v>20</v>
      </c>
      <c r="E24" s="17">
        <v>1</v>
      </c>
      <c r="F24" s="17">
        <v>8</v>
      </c>
      <c r="G24" s="17"/>
      <c r="H24" s="17">
        <v>0</v>
      </c>
      <c r="I24" s="104">
        <f>(($D24/(SUM($D$16:$D$28)))*($I$10))-H24</f>
        <v>43.670588235294119</v>
      </c>
      <c r="J24" s="105"/>
      <c r="K24" s="105"/>
      <c r="L24" s="105"/>
      <c r="M24" s="105">
        <v>5</v>
      </c>
      <c r="N24" s="105"/>
      <c r="O24" s="105">
        <v>1</v>
      </c>
      <c r="P24" s="105">
        <v>12</v>
      </c>
      <c r="Q24" s="105">
        <v>12</v>
      </c>
      <c r="R24" s="105"/>
      <c r="S24" s="105">
        <f t="shared" si="2"/>
        <v>6.8352941176470594</v>
      </c>
      <c r="T24" s="106">
        <f t="shared" si="3"/>
        <v>6.8352941176470594</v>
      </c>
      <c r="U24" s="87" t="s">
        <v>113</v>
      </c>
      <c r="V24" s="91" t="s">
        <v>114</v>
      </c>
      <c r="W24" s="92" t="s">
        <v>115</v>
      </c>
      <c r="X24" s="73"/>
      <c r="Y24" s="73"/>
      <c r="Z24" s="73"/>
      <c r="AA24" s="71"/>
      <c r="AB24" s="71"/>
      <c r="AC24" s="73"/>
      <c r="AD24" s="73"/>
      <c r="AE24" s="73"/>
      <c r="AF24" s="71"/>
      <c r="AG24" s="71"/>
      <c r="AH24" s="71"/>
      <c r="AI24" s="71"/>
      <c r="AJ24" s="73"/>
      <c r="AK24" s="71"/>
      <c r="AL24" s="71"/>
      <c r="AM24" s="73"/>
      <c r="AN24" s="73"/>
      <c r="AO24" s="73"/>
      <c r="AP24" s="71"/>
      <c r="AQ24" s="71"/>
      <c r="AR24" s="73"/>
      <c r="AS24" s="73"/>
      <c r="AT24" s="73"/>
      <c r="AU24" s="73"/>
      <c r="AV24" s="71"/>
      <c r="AW24" s="71"/>
      <c r="AX24" s="73"/>
      <c r="AY24" s="71"/>
      <c r="AZ24" s="73"/>
      <c r="BA24" s="73"/>
      <c r="BB24" s="73"/>
      <c r="BC24" s="71"/>
      <c r="BD24" s="73"/>
      <c r="BE24" s="71"/>
      <c r="BF24" s="73"/>
      <c r="BG24" s="73"/>
      <c r="BH24" s="73"/>
      <c r="BI24" s="71"/>
      <c r="BJ24" s="73"/>
      <c r="BK24" s="73"/>
      <c r="BL24" s="73"/>
      <c r="BM24" s="73"/>
      <c r="BN24" s="73"/>
      <c r="BO24" s="71"/>
      <c r="BP24" s="3"/>
      <c r="BQ24" s="3"/>
      <c r="BR24" s="3"/>
      <c r="BS24" s="3"/>
      <c r="BT24" s="3"/>
    </row>
    <row r="25" spans="1:72" ht="20.45" customHeight="1">
      <c r="A25" s="3"/>
      <c r="B25" s="3"/>
      <c r="C25" s="65"/>
      <c r="D25" s="18"/>
      <c r="E25" s="18"/>
      <c r="F25" s="18"/>
      <c r="G25" s="18"/>
      <c r="H25" s="18"/>
      <c r="I25" s="107"/>
      <c r="J25" s="107"/>
      <c r="K25" s="107"/>
      <c r="L25" s="107"/>
      <c r="M25" s="107"/>
      <c r="N25" s="107"/>
      <c r="O25" s="107"/>
      <c r="P25" s="107"/>
      <c r="Q25" s="107"/>
      <c r="R25" s="107"/>
      <c r="S25" s="107"/>
      <c r="T25" s="108"/>
      <c r="U25" s="33" t="s">
        <v>81</v>
      </c>
      <c r="V25" s="34" t="s">
        <v>82</v>
      </c>
      <c r="W25" s="34" t="s">
        <v>83</v>
      </c>
      <c r="X25" s="77"/>
      <c r="Y25" s="78"/>
      <c r="Z25" s="78"/>
      <c r="AA25" s="78"/>
      <c r="AB25" s="78"/>
      <c r="AC25" s="78"/>
      <c r="AD25" s="78"/>
      <c r="AE25" s="78"/>
      <c r="AF25" s="78"/>
      <c r="AG25" s="78"/>
      <c r="AH25" s="78"/>
      <c r="AI25" s="78"/>
      <c r="AJ25" s="78"/>
      <c r="AK25" s="78"/>
      <c r="AL25" s="78"/>
      <c r="AM25" s="78"/>
      <c r="AN25" s="78"/>
      <c r="AO25" s="78"/>
      <c r="AP25" s="78"/>
      <c r="AQ25" s="78"/>
      <c r="AR25" s="78"/>
      <c r="AS25" s="78"/>
      <c r="AT25" s="78"/>
      <c r="AU25" s="78"/>
      <c r="AV25" s="78"/>
      <c r="AW25" s="78"/>
      <c r="AX25" s="78"/>
      <c r="AY25" s="78"/>
      <c r="AZ25" s="78"/>
      <c r="BA25" s="78"/>
      <c r="BB25" s="78"/>
      <c r="BC25" s="78"/>
      <c r="BD25" s="78"/>
      <c r="BE25" s="78"/>
      <c r="BF25" s="78"/>
      <c r="BG25" s="78"/>
      <c r="BH25" s="78"/>
      <c r="BI25" s="78"/>
      <c r="BJ25" s="78"/>
      <c r="BK25" s="78"/>
      <c r="BL25" s="78"/>
      <c r="BM25" s="78"/>
      <c r="BN25" s="78"/>
      <c r="BO25" s="78"/>
      <c r="BP25" s="3"/>
      <c r="BQ25" s="3"/>
      <c r="BR25" s="3"/>
      <c r="BS25" s="3"/>
      <c r="BT25" s="3"/>
    </row>
    <row r="26" spans="1:72" ht="147.75" customHeight="1">
      <c r="A26" s="3"/>
      <c r="B26" s="115" t="s">
        <v>116</v>
      </c>
      <c r="C26" s="66" t="s">
        <v>117</v>
      </c>
      <c r="D26" s="17">
        <v>40</v>
      </c>
      <c r="E26" s="17">
        <v>1</v>
      </c>
      <c r="F26" s="17">
        <v>4</v>
      </c>
      <c r="G26" s="17"/>
      <c r="H26" s="17">
        <v>0</v>
      </c>
      <c r="I26" s="104">
        <f>(($D26/(SUM($D$16:$D$28)))*($I$10))-H26</f>
        <v>87.341176470588238</v>
      </c>
      <c r="J26" s="105"/>
      <c r="K26" s="105"/>
      <c r="L26" s="105"/>
      <c r="M26" s="105">
        <v>10</v>
      </c>
      <c r="N26" s="105"/>
      <c r="O26" s="105">
        <v>2</v>
      </c>
      <c r="P26" s="105">
        <v>24</v>
      </c>
      <c r="Q26" s="105">
        <v>24</v>
      </c>
      <c r="R26" s="105"/>
      <c r="S26" s="105">
        <f t="shared" ref="S26:S29" si="4">(I26-(SUM(J26:R26)))/2</f>
        <v>13.670588235294119</v>
      </c>
      <c r="T26" s="106">
        <f t="shared" ref="T26:T29" si="5">(I26-(SUM(J26:R26)))/2</f>
        <v>13.670588235294119</v>
      </c>
      <c r="U26" s="87" t="s">
        <v>118</v>
      </c>
      <c r="V26" s="85" t="s">
        <v>119</v>
      </c>
      <c r="W26" s="86" t="s">
        <v>120</v>
      </c>
      <c r="X26" s="73"/>
      <c r="Y26" s="72"/>
      <c r="Z26" s="72"/>
      <c r="AA26" s="72"/>
      <c r="AB26" s="72"/>
      <c r="AC26" s="73"/>
      <c r="AD26" s="74"/>
      <c r="AE26" s="73"/>
      <c r="AF26" s="72"/>
      <c r="AG26" s="73"/>
      <c r="AH26" s="73"/>
      <c r="AI26" s="72"/>
      <c r="AJ26" s="73"/>
      <c r="AK26" s="73"/>
      <c r="AL26" s="72"/>
      <c r="AM26" s="73"/>
      <c r="AN26" s="73"/>
      <c r="AO26" s="73"/>
      <c r="AP26" s="72"/>
      <c r="AQ26" s="73"/>
      <c r="AR26" s="73"/>
      <c r="AS26" s="72"/>
      <c r="AT26" s="71"/>
      <c r="AU26" s="72"/>
      <c r="AV26" s="72"/>
      <c r="AW26" s="72"/>
      <c r="AX26" s="73"/>
      <c r="AY26" s="72"/>
      <c r="AZ26" s="72"/>
      <c r="BA26" s="72"/>
      <c r="BB26" s="73"/>
      <c r="BC26" s="73"/>
      <c r="BD26" s="73"/>
      <c r="BE26" s="73"/>
      <c r="BF26" s="73"/>
      <c r="BG26" s="73"/>
      <c r="BH26" s="72"/>
      <c r="BI26" s="72"/>
      <c r="BJ26" s="73"/>
      <c r="BK26" s="73"/>
      <c r="BL26" s="73"/>
      <c r="BM26" s="74"/>
      <c r="BN26" s="73"/>
      <c r="BO26" s="72"/>
      <c r="BP26" s="3"/>
      <c r="BQ26" s="3"/>
      <c r="BR26" s="3"/>
      <c r="BS26" s="3"/>
      <c r="BT26" s="3"/>
    </row>
    <row r="27" spans="1:72" ht="165" customHeight="1">
      <c r="A27" s="3"/>
      <c r="B27" s="115"/>
      <c r="C27" s="93" t="s">
        <v>121</v>
      </c>
      <c r="D27" s="17">
        <v>40</v>
      </c>
      <c r="E27" s="17">
        <v>5</v>
      </c>
      <c r="F27" s="17">
        <v>8</v>
      </c>
      <c r="G27" s="17"/>
      <c r="H27" s="17">
        <v>0</v>
      </c>
      <c r="I27" s="104">
        <f>(($D27/(SUM($D$16:$D$28)))*($I$10))-H27</f>
        <v>87.341176470588238</v>
      </c>
      <c r="J27" s="105"/>
      <c r="K27" s="105"/>
      <c r="L27" s="105"/>
      <c r="M27" s="105">
        <v>10</v>
      </c>
      <c r="N27" s="105"/>
      <c r="O27" s="105">
        <v>2</v>
      </c>
      <c r="P27" s="105">
        <v>24</v>
      </c>
      <c r="Q27" s="105">
        <v>24</v>
      </c>
      <c r="R27" s="105"/>
      <c r="S27" s="105">
        <f t="shared" si="4"/>
        <v>13.670588235294119</v>
      </c>
      <c r="T27" s="106">
        <f t="shared" si="5"/>
        <v>13.670588235294119</v>
      </c>
      <c r="U27" s="82" t="s">
        <v>122</v>
      </c>
      <c r="V27" s="85" t="s">
        <v>123</v>
      </c>
      <c r="W27" s="86" t="s">
        <v>124</v>
      </c>
      <c r="X27" s="72"/>
      <c r="Y27" s="72"/>
      <c r="Z27" s="73"/>
      <c r="AA27" s="72"/>
      <c r="AB27" s="72"/>
      <c r="AC27" s="73"/>
      <c r="AD27" s="73"/>
      <c r="AE27" s="72"/>
      <c r="AF27" s="72"/>
      <c r="AG27" s="72"/>
      <c r="AH27" s="72"/>
      <c r="AI27" s="72"/>
      <c r="AJ27" s="72"/>
      <c r="AK27" s="73"/>
      <c r="AL27" s="73"/>
      <c r="AM27" s="73"/>
      <c r="AN27" s="73"/>
      <c r="AO27" s="72"/>
      <c r="AP27" s="72"/>
      <c r="AQ27" s="72"/>
      <c r="AR27" s="72"/>
      <c r="AS27" s="72"/>
      <c r="AT27" s="72"/>
      <c r="AU27" s="72"/>
      <c r="AV27" s="73"/>
      <c r="AW27" s="72"/>
      <c r="AX27" s="73"/>
      <c r="AY27" s="73"/>
      <c r="AZ27" s="72"/>
      <c r="BA27" s="73"/>
      <c r="BB27" s="72"/>
      <c r="BC27" s="72"/>
      <c r="BD27" s="73"/>
      <c r="BE27" s="73"/>
      <c r="BF27" s="73"/>
      <c r="BG27" s="73"/>
      <c r="BH27" s="73"/>
      <c r="BI27" s="72"/>
      <c r="BJ27" s="72"/>
      <c r="BK27" s="73"/>
      <c r="BL27" s="73"/>
      <c r="BM27" s="73"/>
      <c r="BN27" s="73"/>
      <c r="BO27" s="73"/>
      <c r="BP27" s="3"/>
      <c r="BQ27" s="3"/>
      <c r="BR27" s="3"/>
      <c r="BS27" s="3"/>
      <c r="BT27" s="3"/>
    </row>
    <row r="28" spans="1:72" ht="113.25" customHeight="1">
      <c r="A28" s="3"/>
      <c r="B28" s="115"/>
      <c r="C28" s="94" t="s">
        <v>125</v>
      </c>
      <c r="D28" s="17">
        <v>20</v>
      </c>
      <c r="E28" s="17">
        <v>1</v>
      </c>
      <c r="F28" s="17">
        <v>4</v>
      </c>
      <c r="G28" s="17"/>
      <c r="H28" s="17">
        <v>0</v>
      </c>
      <c r="I28" s="104">
        <f>(($D28/(SUM($D$16:$D$28)))*($I$10))-H28</f>
        <v>43.670588235294119</v>
      </c>
      <c r="J28" s="105"/>
      <c r="K28" s="105"/>
      <c r="L28" s="105"/>
      <c r="M28" s="105">
        <v>5</v>
      </c>
      <c r="N28" s="105"/>
      <c r="O28" s="105">
        <v>1</v>
      </c>
      <c r="P28" s="105">
        <v>12</v>
      </c>
      <c r="Q28" s="105">
        <v>12</v>
      </c>
      <c r="R28" s="105"/>
      <c r="S28" s="105">
        <f t="shared" si="4"/>
        <v>6.8352941176470594</v>
      </c>
      <c r="T28" s="106">
        <f t="shared" si="5"/>
        <v>6.8352941176470594</v>
      </c>
      <c r="U28" s="82" t="s">
        <v>126</v>
      </c>
      <c r="V28" s="85" t="s">
        <v>127</v>
      </c>
      <c r="W28" s="86" t="s">
        <v>128</v>
      </c>
      <c r="X28" s="71"/>
      <c r="Y28" s="71"/>
      <c r="Z28" s="71"/>
      <c r="AA28" s="71"/>
      <c r="AB28" s="71"/>
      <c r="AC28" s="73"/>
      <c r="AD28" s="71"/>
      <c r="AE28" s="71"/>
      <c r="AF28" s="71"/>
      <c r="AG28" s="71"/>
      <c r="AH28" s="71"/>
      <c r="AI28" s="71"/>
      <c r="AJ28" s="73"/>
      <c r="AK28" s="71"/>
      <c r="AL28" s="71"/>
      <c r="AM28" s="71"/>
      <c r="AN28" s="71"/>
      <c r="AO28" s="71"/>
      <c r="AP28" s="71"/>
      <c r="AQ28" s="71"/>
      <c r="AR28" s="71"/>
      <c r="AS28" s="71"/>
      <c r="AT28" s="71"/>
      <c r="AU28" s="71"/>
      <c r="AV28" s="71"/>
      <c r="AW28" s="71"/>
      <c r="AX28" s="73"/>
      <c r="AY28" s="71"/>
      <c r="AZ28" s="71"/>
      <c r="BA28" s="71"/>
      <c r="BB28" s="71"/>
      <c r="BC28" s="71"/>
      <c r="BD28" s="73"/>
      <c r="BE28" s="71"/>
      <c r="BF28" s="73"/>
      <c r="BG28" s="73"/>
      <c r="BH28" s="71"/>
      <c r="BI28" s="71"/>
      <c r="BJ28" s="73"/>
      <c r="BK28" s="71"/>
      <c r="BL28" s="73"/>
      <c r="BM28" s="73"/>
      <c r="BN28" s="73"/>
      <c r="BO28" s="73"/>
      <c r="BP28" s="3"/>
      <c r="BQ28" s="3"/>
      <c r="BR28" s="3"/>
      <c r="BS28" s="3"/>
      <c r="BT28" s="3"/>
    </row>
    <row r="29" spans="1:72" ht="124.5" customHeight="1">
      <c r="A29" s="3"/>
      <c r="B29" s="115"/>
      <c r="C29" s="67" t="s">
        <v>129</v>
      </c>
      <c r="D29" s="17">
        <v>20</v>
      </c>
      <c r="E29" s="17">
        <v>9</v>
      </c>
      <c r="F29" s="17">
        <v>2</v>
      </c>
      <c r="G29" s="17"/>
      <c r="H29" s="17">
        <v>0</v>
      </c>
      <c r="I29" s="111">
        <f>(($D29/(SUM($D$16:$D$28)))*($I$10))-H29</f>
        <v>43.670588235294119</v>
      </c>
      <c r="J29" s="112"/>
      <c r="K29" s="112"/>
      <c r="L29" s="112"/>
      <c r="M29" s="112"/>
      <c r="N29" s="112"/>
      <c r="O29" s="112"/>
      <c r="P29" s="112"/>
      <c r="Q29" s="112"/>
      <c r="R29" s="112"/>
      <c r="S29" s="112">
        <f t="shared" si="4"/>
        <v>21.835294117647059</v>
      </c>
      <c r="T29" s="113">
        <f t="shared" si="5"/>
        <v>21.835294117647059</v>
      </c>
      <c r="U29" s="87" t="s">
        <v>130</v>
      </c>
      <c r="V29" s="91" t="s">
        <v>131</v>
      </c>
      <c r="W29" s="92" t="s">
        <v>132</v>
      </c>
      <c r="X29" s="73"/>
      <c r="Y29" s="73"/>
      <c r="Z29" s="72"/>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2"/>
      <c r="BF29" s="73"/>
      <c r="BG29" s="73"/>
      <c r="BH29" s="73"/>
      <c r="BI29" s="73"/>
      <c r="BJ29" s="73"/>
      <c r="BK29" s="73"/>
      <c r="BL29" s="73"/>
      <c r="BM29" s="73"/>
      <c r="BN29" s="73"/>
      <c r="BO29" s="73"/>
      <c r="BP29" s="3"/>
      <c r="BQ29" s="3"/>
      <c r="BR29" s="3"/>
      <c r="BS29" s="3"/>
      <c r="BT29" s="3"/>
    </row>
    <row r="30" spans="1:72" ht="54" customHeight="1">
      <c r="A30" s="3"/>
      <c r="B30" s="3"/>
      <c r="C30" s="15"/>
      <c r="D30" s="16"/>
      <c r="E30" s="16"/>
      <c r="F30" s="16"/>
      <c r="G30" s="16"/>
      <c r="H30" s="37">
        <f t="shared" ref="H30:T30" si="6">SUM(H16:H29)</f>
        <v>0</v>
      </c>
      <c r="I30" s="109">
        <f>SUM(I16:I28)</f>
        <v>742.4</v>
      </c>
      <c r="J30" s="109">
        <f t="shared" ref="J30:T30" si="7">SUM(J16:J28)</f>
        <v>0</v>
      </c>
      <c r="K30" s="109">
        <f t="shared" si="7"/>
        <v>0</v>
      </c>
      <c r="L30" s="109">
        <f t="shared" si="7"/>
        <v>0</v>
      </c>
      <c r="M30" s="109">
        <f t="shared" si="7"/>
        <v>85</v>
      </c>
      <c r="N30" s="109">
        <f t="shared" si="7"/>
        <v>0</v>
      </c>
      <c r="O30" s="109">
        <f t="shared" si="7"/>
        <v>17</v>
      </c>
      <c r="P30" s="109">
        <f t="shared" si="7"/>
        <v>204</v>
      </c>
      <c r="Q30" s="109">
        <f t="shared" si="7"/>
        <v>204</v>
      </c>
      <c r="R30" s="109">
        <f t="shared" si="7"/>
        <v>0</v>
      </c>
      <c r="S30" s="109">
        <f t="shared" si="7"/>
        <v>116.20000000000002</v>
      </c>
      <c r="T30" s="109">
        <f t="shared" si="7"/>
        <v>116.20000000000002</v>
      </c>
      <c r="U30" s="33" t="s">
        <v>81</v>
      </c>
      <c r="V30" s="34" t="s">
        <v>82</v>
      </c>
      <c r="W30" s="34" t="s">
        <v>83</v>
      </c>
      <c r="X30" s="3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3"/>
      <c r="BQ30" s="3"/>
      <c r="BR30" s="3"/>
      <c r="BS30" s="3"/>
      <c r="BT30" s="3"/>
    </row>
    <row r="31" spans="1:72" ht="20.100000000000001" customHeight="1">
      <c r="A31" s="3"/>
      <c r="B31" s="3"/>
      <c r="C31" s="15"/>
      <c r="D31" s="16"/>
      <c r="E31" s="16"/>
      <c r="F31" s="16"/>
      <c r="G31" s="16"/>
      <c r="H31" s="16"/>
      <c r="I31" s="9"/>
      <c r="J31" s="9"/>
      <c r="K31" s="9"/>
      <c r="L31" s="9"/>
      <c r="M31" s="9"/>
      <c r="N31" s="9"/>
      <c r="O31" s="9"/>
      <c r="P31" s="9"/>
      <c r="Q31" s="9"/>
      <c r="R31" s="9"/>
      <c r="S31" s="9"/>
      <c r="T31" s="31"/>
      <c r="U31" s="35"/>
      <c r="V31" s="36"/>
      <c r="W31" s="36"/>
      <c r="X31" s="3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3"/>
      <c r="BQ31" s="3"/>
      <c r="BR31" s="3"/>
      <c r="BS31" s="3"/>
      <c r="BT31" s="3"/>
    </row>
    <row r="32" spans="1:72">
      <c r="A32" s="3"/>
      <c r="B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row>
    <row r="33" spans="1:72" ht="15.95">
      <c r="A33" s="3"/>
      <c r="B33" s="3"/>
      <c r="C33" s="6" t="s">
        <v>133</v>
      </c>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row>
    <row r="34" spans="1:72" ht="20.100000000000001">
      <c r="A34" s="3"/>
      <c r="B34" s="3"/>
      <c r="C34" s="19" t="s">
        <v>134</v>
      </c>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row>
    <row r="35" spans="1:72" ht="18.75">
      <c r="A35" s="3"/>
      <c r="B35" s="3"/>
      <c r="C35" s="20" t="s">
        <v>135</v>
      </c>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row>
    <row r="36" spans="1:72">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row>
    <row r="37" spans="1:72">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row>
    <row r="38" spans="1:72">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row>
    <row r="39" spans="1:72">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row>
    <row r="40" spans="1:72">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row>
    <row r="41" spans="1:72">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row>
    <row r="42" spans="1:72">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row>
    <row r="43" spans="1:72">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row>
    <row r="44" spans="1:72">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row>
    <row r="45" spans="1:72">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row>
    <row r="46" spans="1:72">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row>
    <row r="47" spans="1:72">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row>
    <row r="48" spans="1:72">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row>
    <row r="49" spans="1:72">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row>
    <row r="50" spans="1:72">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row>
    <row r="51" spans="1:72">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row>
    <row r="52" spans="1:72">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row>
    <row r="53" spans="1:72">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row>
    <row r="54" spans="1:72">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row>
    <row r="55" spans="1:72">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row>
  </sheetData>
  <mergeCells count="11">
    <mergeCell ref="I2:AC2"/>
    <mergeCell ref="I3:AC3"/>
    <mergeCell ref="AE5:AN5"/>
    <mergeCell ref="AE6:AN6"/>
    <mergeCell ref="AE8:AN8"/>
    <mergeCell ref="B16:B19"/>
    <mergeCell ref="B21:B24"/>
    <mergeCell ref="B26:B29"/>
    <mergeCell ref="AE7:AN7"/>
    <mergeCell ref="U14:W14"/>
    <mergeCell ref="R7:W11"/>
  </mergeCells>
  <phoneticPr fontId="5" type="noConversion"/>
  <hyperlinks>
    <hyperlink ref="I2" r:id="rId1" xr:uid="{C9C965EE-81C5-4235-ADC5-14BF9B7A7A6C}"/>
    <hyperlink ref="I3" r:id="rId2" xr:uid="{FF92D636-13D1-41D9-BE46-BDEDDA01B016}"/>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3"/>
  <sheetViews>
    <sheetView zoomScale="92" zoomScaleNormal="92" workbookViewId="0">
      <selection sqref="A1:J42"/>
    </sheetView>
  </sheetViews>
  <sheetFormatPr defaultColWidth="8.85546875" defaultRowHeight="15"/>
  <cols>
    <col min="1" max="1" width="3.42578125" customWidth="1"/>
    <col min="2" max="3" width="11.42578125" customWidth="1"/>
    <col min="4" max="4" width="14.28515625" customWidth="1"/>
    <col min="5" max="5" width="3.42578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95">
      <c r="A1" s="3"/>
      <c r="B1" s="10" t="s">
        <v>136</v>
      </c>
      <c r="C1" s="10"/>
      <c r="D1" s="10"/>
      <c r="E1" s="10"/>
      <c r="F1" s="10" t="str">
        <f>'Training Plan-Template'!D2</f>
        <v>Creative Digital Design Professional</v>
      </c>
      <c r="G1" s="3"/>
      <c r="H1" s="3"/>
      <c r="I1" s="3"/>
      <c r="J1" s="3"/>
      <c r="K1" s="41"/>
      <c r="L1" s="42" t="s">
        <v>137</v>
      </c>
      <c r="M1" s="42"/>
      <c r="N1" s="42"/>
      <c r="O1" s="42"/>
    </row>
    <row r="2" spans="1:15" ht="18.75">
      <c r="A2" s="3"/>
      <c r="B2" s="10" t="s">
        <v>6</v>
      </c>
      <c r="C2" s="10"/>
      <c r="D2" s="10"/>
      <c r="E2" s="10"/>
      <c r="F2" s="10" t="str">
        <f>'Training Plan-Template'!I6</f>
        <v>BA (Hons) Creative Digital Design</v>
      </c>
      <c r="G2" s="3"/>
      <c r="H2" s="3"/>
      <c r="I2" s="3"/>
      <c r="J2" s="3"/>
      <c r="K2" s="41"/>
      <c r="L2" s="42" t="str">
        <f>B8</f>
        <v>On-line taught session (1 hour delivery)</v>
      </c>
      <c r="M2" s="42">
        <f>F8</f>
        <v>85</v>
      </c>
      <c r="N2" s="42"/>
      <c r="O2" s="42"/>
    </row>
    <row r="3" spans="1:15" ht="26.45" customHeight="1">
      <c r="A3" s="3"/>
      <c r="B3" s="3"/>
      <c r="C3" s="3"/>
      <c r="D3" s="3"/>
      <c r="E3" s="3"/>
      <c r="F3" s="3"/>
      <c r="G3" s="3"/>
      <c r="H3" s="3"/>
      <c r="I3" s="3"/>
      <c r="J3" s="3"/>
      <c r="K3" s="41"/>
      <c r="L3" s="42" t="str">
        <f>B9</f>
        <v>1:1 Supervision</v>
      </c>
      <c r="M3" s="42">
        <f>I8</f>
        <v>204</v>
      </c>
      <c r="N3" s="42"/>
      <c r="O3" s="42"/>
    </row>
    <row r="4" spans="1:15" ht="15.75">
      <c r="A4" s="3"/>
      <c r="B4" s="103" t="s">
        <v>138</v>
      </c>
      <c r="C4" s="5"/>
      <c r="D4" s="5"/>
      <c r="E4" s="3"/>
      <c r="F4" s="100">
        <f>'Training Plan-Template'!I11</f>
        <v>742.4</v>
      </c>
      <c r="G4" s="3"/>
      <c r="H4" s="3"/>
      <c r="I4" s="3"/>
      <c r="J4" s="3"/>
      <c r="K4" s="41"/>
      <c r="L4" s="42" t="str">
        <f>H8</f>
        <v>Online Project Development</v>
      </c>
      <c r="M4" s="42">
        <f>I8</f>
        <v>204</v>
      </c>
      <c r="N4" s="42"/>
      <c r="O4" s="42"/>
    </row>
    <row r="5" spans="1:15" ht="15.75">
      <c r="A5" s="3"/>
      <c r="B5" s="103" t="s">
        <v>139</v>
      </c>
      <c r="C5" s="5"/>
      <c r="D5" s="5"/>
      <c r="E5" s="3"/>
      <c r="F5" s="101">
        <f>'Training Plan-Template'!H30</f>
        <v>0</v>
      </c>
      <c r="G5" s="3"/>
      <c r="H5" s="3"/>
      <c r="I5" s="3"/>
      <c r="J5" s="3"/>
      <c r="K5" s="41"/>
      <c r="L5" s="42" t="str">
        <f>H9</f>
        <v>Studio Based Project Development</v>
      </c>
      <c r="M5" s="42">
        <f>I9</f>
        <v>204</v>
      </c>
      <c r="N5" s="42"/>
      <c r="O5" s="42"/>
    </row>
    <row r="6" spans="1:15" ht="15.75">
      <c r="A6" s="3"/>
      <c r="B6" s="103" t="s">
        <v>140</v>
      </c>
      <c r="C6" s="5"/>
      <c r="D6" s="5"/>
      <c r="E6" s="3"/>
      <c r="F6" s="100">
        <f>F4-F5</f>
        <v>742.4</v>
      </c>
      <c r="G6" s="3"/>
      <c r="H6" s="3"/>
      <c r="I6" s="3"/>
      <c r="J6" s="3"/>
      <c r="K6" s="41"/>
      <c r="L6" s="42" t="str">
        <f>H10</f>
        <v>Time during working day to focus on assessment preparation</v>
      </c>
      <c r="M6" s="42">
        <f>I10</f>
        <v>116.20000000000002</v>
      </c>
      <c r="N6" s="42"/>
      <c r="O6" s="42"/>
    </row>
    <row r="7" spans="1:15" ht="27.6" customHeight="1">
      <c r="A7" s="3"/>
      <c r="B7" s="3"/>
      <c r="C7" s="3"/>
      <c r="D7" s="3"/>
      <c r="E7" s="3"/>
      <c r="F7" s="3"/>
      <c r="G7" s="3"/>
      <c r="H7" s="3"/>
      <c r="I7" s="3"/>
      <c r="J7" s="3"/>
      <c r="K7" s="41"/>
      <c r="L7" s="42" t="str">
        <f>H11</f>
        <v>Employer-led Training activities (including experiential and project based learning)</v>
      </c>
      <c r="M7" s="42">
        <f>I11</f>
        <v>116.20000000000002</v>
      </c>
      <c r="N7" s="42"/>
      <c r="O7" s="42"/>
    </row>
    <row r="8" spans="1:15" ht="21" customHeight="1">
      <c r="A8" s="3"/>
      <c r="B8" s="134" t="s">
        <v>28</v>
      </c>
      <c r="C8" s="135"/>
      <c r="D8" s="135"/>
      <c r="E8" s="135"/>
      <c r="F8" s="40">
        <f>'Training Plan-Template'!M30</f>
        <v>85</v>
      </c>
      <c r="G8" s="39"/>
      <c r="H8" s="3" t="s">
        <v>31</v>
      </c>
      <c r="I8" s="40">
        <f>'Training Plan-Template'!P30</f>
        <v>204</v>
      </c>
      <c r="J8" s="3"/>
      <c r="K8" s="41"/>
      <c r="L8" s="42"/>
      <c r="M8" s="42"/>
      <c r="N8" s="42"/>
      <c r="O8" s="42"/>
    </row>
    <row r="9" spans="1:15" ht="21" customHeight="1">
      <c r="A9" s="3"/>
      <c r="B9" s="134" t="s">
        <v>30</v>
      </c>
      <c r="C9" s="135"/>
      <c r="D9" s="135"/>
      <c r="E9" s="135"/>
      <c r="F9" s="40">
        <f>'Training Plan-Template'!O30</f>
        <v>17</v>
      </c>
      <c r="G9" s="39"/>
      <c r="H9" s="3" t="s">
        <v>32</v>
      </c>
      <c r="I9" s="40">
        <f>'Training Plan-Template'!Q30</f>
        <v>204</v>
      </c>
      <c r="J9" s="3"/>
      <c r="K9" s="41"/>
      <c r="L9" s="42"/>
      <c r="M9" s="42"/>
      <c r="N9" s="42"/>
      <c r="O9" s="42"/>
    </row>
    <row r="10" spans="1:15" ht="21" customHeight="1">
      <c r="A10" s="3"/>
      <c r="B10" s="134"/>
      <c r="C10" s="135"/>
      <c r="D10" s="135"/>
      <c r="E10" s="135"/>
      <c r="F10" s="3"/>
      <c r="G10" s="39"/>
      <c r="H10" s="38" t="s">
        <v>34</v>
      </c>
      <c r="I10" s="99">
        <f>'Training Plan-Template'!S30</f>
        <v>116.20000000000002</v>
      </c>
      <c r="J10" s="3"/>
      <c r="K10" s="41"/>
      <c r="L10" s="43"/>
      <c r="M10" s="42"/>
      <c r="N10" s="42"/>
      <c r="O10" s="42"/>
    </row>
    <row r="11" spans="1:15" ht="21" customHeight="1">
      <c r="A11" s="3"/>
      <c r="B11" s="134"/>
      <c r="C11" s="135"/>
      <c r="D11" s="135"/>
      <c r="E11" s="135"/>
      <c r="F11" s="3"/>
      <c r="G11" s="39"/>
      <c r="H11" s="38" t="s">
        <v>35</v>
      </c>
      <c r="I11" s="99">
        <f>'Training Plan-Template'!T30</f>
        <v>116.20000000000002</v>
      </c>
      <c r="J11" s="3"/>
      <c r="K11" s="41"/>
      <c r="L11" s="43"/>
      <c r="M11" s="42"/>
      <c r="N11" s="42"/>
      <c r="O11" s="42"/>
    </row>
    <row r="12" spans="1:15" ht="21" customHeight="1">
      <c r="A12" s="3"/>
      <c r="B12" s="3"/>
      <c r="C12" s="3"/>
      <c r="D12" s="3"/>
      <c r="E12" s="3"/>
      <c r="F12" s="3"/>
      <c r="G12" s="39"/>
      <c r="H12" s="3"/>
      <c r="I12" s="3"/>
      <c r="J12" s="3"/>
      <c r="K12" s="41"/>
      <c r="L12" s="42"/>
      <c r="M12" s="42"/>
      <c r="N12" s="42"/>
      <c r="O12" s="42"/>
    </row>
    <row r="13" spans="1:15" ht="21" customHeight="1">
      <c r="A13" s="3"/>
      <c r="B13" s="3"/>
      <c r="C13" s="3"/>
      <c r="D13" s="3"/>
      <c r="E13" s="3"/>
      <c r="F13" s="3"/>
      <c r="G13" s="39"/>
      <c r="H13" s="3"/>
      <c r="I13" s="3"/>
      <c r="J13" s="3"/>
      <c r="K13" s="41"/>
      <c r="L13" s="42"/>
      <c r="M13" s="42"/>
      <c r="N13" s="42"/>
      <c r="O13" s="42"/>
    </row>
    <row r="14" spans="1:15" ht="21" customHeight="1">
      <c r="A14" s="3"/>
      <c r="B14" s="3"/>
      <c r="C14" s="3"/>
      <c r="D14" s="3"/>
      <c r="E14" s="3"/>
      <c r="F14" s="3"/>
      <c r="G14" s="39"/>
      <c r="H14" s="3"/>
      <c r="I14" s="3"/>
      <c r="J14" s="3"/>
      <c r="K14" s="41"/>
      <c r="L14" s="43"/>
      <c r="M14" s="42"/>
      <c r="N14" s="42"/>
      <c r="O14" s="42"/>
    </row>
    <row r="15" spans="1:15" ht="305.45" customHeight="1">
      <c r="A15" s="3"/>
      <c r="B15" s="3"/>
      <c r="C15" s="3"/>
      <c r="D15" s="3"/>
      <c r="E15" s="3"/>
      <c r="F15" s="3"/>
      <c r="G15" s="39"/>
      <c r="H15" s="3"/>
      <c r="I15" s="3"/>
      <c r="J15" s="3"/>
      <c r="K15" s="41"/>
      <c r="L15" s="43" t="s">
        <v>141</v>
      </c>
      <c r="M15" s="42"/>
      <c r="N15" s="42"/>
      <c r="O15" s="42"/>
    </row>
    <row r="16" spans="1:15">
      <c r="A16" s="3"/>
      <c r="B16" s="3"/>
      <c r="C16" s="3"/>
      <c r="D16" s="3"/>
      <c r="E16" s="3"/>
      <c r="F16" s="3"/>
      <c r="G16" s="3"/>
      <c r="H16" s="3"/>
      <c r="I16" s="3"/>
      <c r="J16" s="3"/>
      <c r="K16" s="41"/>
      <c r="L16" s="42"/>
      <c r="M16" s="42"/>
      <c r="N16" s="42"/>
      <c r="O16" s="42"/>
    </row>
    <row r="17" spans="1:15">
      <c r="A17" s="3"/>
      <c r="B17" s="3"/>
      <c r="C17" s="3"/>
      <c r="D17" s="3"/>
      <c r="E17" s="3"/>
      <c r="F17" s="3"/>
      <c r="G17" s="3"/>
      <c r="H17" s="3"/>
      <c r="I17" s="3"/>
      <c r="J17" s="3"/>
      <c r="K17" s="41"/>
      <c r="L17" s="42"/>
      <c r="M17" s="42"/>
      <c r="N17" s="42"/>
      <c r="O17" s="42"/>
    </row>
    <row r="18" spans="1:15">
      <c r="A18" s="3"/>
      <c r="B18" s="3"/>
      <c r="C18" s="3"/>
      <c r="D18" s="3"/>
      <c r="E18" s="3"/>
      <c r="F18" s="3"/>
      <c r="G18" s="3"/>
      <c r="H18" s="3"/>
      <c r="I18" s="3"/>
      <c r="J18" s="3"/>
      <c r="K18" s="41"/>
      <c r="L18" s="42"/>
      <c r="M18" s="42"/>
      <c r="N18" s="42"/>
      <c r="O18" s="42"/>
    </row>
    <row r="19" spans="1:15">
      <c r="A19" s="3"/>
      <c r="B19" s="3"/>
      <c r="C19" s="3"/>
      <c r="D19" s="3"/>
      <c r="E19" s="3"/>
      <c r="F19" s="3"/>
      <c r="G19" s="3"/>
      <c r="H19" s="3"/>
      <c r="I19" s="3"/>
      <c r="J19" s="3"/>
      <c r="K19" s="41"/>
      <c r="L19" s="42"/>
      <c r="M19" s="42"/>
      <c r="N19" s="42"/>
      <c r="O19" s="42"/>
    </row>
    <row r="20" spans="1:15">
      <c r="A20" s="3"/>
      <c r="B20" s="3"/>
      <c r="C20" s="3"/>
      <c r="D20" s="3"/>
      <c r="E20" s="3"/>
      <c r="F20" s="3"/>
      <c r="G20" s="3"/>
      <c r="H20" s="3"/>
      <c r="I20" s="3"/>
      <c r="J20" s="3"/>
      <c r="K20" s="41"/>
      <c r="L20" s="42"/>
      <c r="M20" s="42"/>
      <c r="N20" s="42"/>
      <c r="O20" s="42"/>
    </row>
    <row r="21" spans="1:15">
      <c r="A21" s="3"/>
      <c r="B21" s="3"/>
      <c r="C21" s="3"/>
      <c r="D21" s="3"/>
      <c r="E21" s="3"/>
      <c r="F21" s="3"/>
      <c r="G21" s="3"/>
      <c r="H21" s="3"/>
      <c r="I21" s="3"/>
      <c r="J21" s="3"/>
      <c r="K21" s="41"/>
      <c r="L21" s="42"/>
      <c r="M21" s="42"/>
      <c r="N21" s="42"/>
      <c r="O21" s="42"/>
    </row>
    <row r="22" spans="1:15">
      <c r="A22" s="3"/>
      <c r="B22" s="3"/>
      <c r="C22" s="3"/>
      <c r="D22" s="3"/>
      <c r="E22" s="3"/>
      <c r="F22" s="3"/>
      <c r="G22" s="3"/>
      <c r="H22" s="3"/>
      <c r="I22" s="3"/>
      <c r="J22" s="3"/>
      <c r="K22" s="41"/>
      <c r="L22" s="42"/>
      <c r="M22" s="42"/>
      <c r="N22" s="42"/>
      <c r="O22" s="42"/>
    </row>
    <row r="23" spans="1:15">
      <c r="A23" s="3"/>
      <c r="B23" s="3"/>
      <c r="C23" s="3"/>
      <c r="D23" s="3"/>
      <c r="E23" s="3"/>
      <c r="F23" s="3"/>
      <c r="G23" s="3"/>
      <c r="H23" s="3"/>
      <c r="I23" s="3"/>
      <c r="J23" s="3"/>
      <c r="K23" s="41"/>
      <c r="L23" s="42"/>
      <c r="M23" s="42"/>
      <c r="N23" s="42"/>
      <c r="O23" s="42"/>
    </row>
    <row r="24" spans="1:15">
      <c r="A24" s="3"/>
      <c r="B24" s="3"/>
      <c r="C24" s="3"/>
      <c r="D24" s="3"/>
      <c r="E24" s="3"/>
      <c r="F24" s="3"/>
      <c r="G24" s="3"/>
      <c r="H24" s="3"/>
      <c r="I24" s="3"/>
      <c r="J24" s="3"/>
      <c r="K24" s="41"/>
      <c r="L24" s="42"/>
      <c r="M24" s="42"/>
      <c r="N24" s="42"/>
      <c r="O24" s="42"/>
    </row>
    <row r="25" spans="1:15">
      <c r="A25" s="3"/>
      <c r="B25" s="3"/>
      <c r="C25" s="3"/>
      <c r="D25" s="3"/>
      <c r="E25" s="3"/>
      <c r="F25" s="3"/>
      <c r="G25" s="3"/>
      <c r="H25" s="3"/>
      <c r="I25" s="3"/>
      <c r="J25" s="3"/>
      <c r="K25" s="41"/>
      <c r="L25" s="42"/>
      <c r="M25" s="42"/>
      <c r="N25" s="42"/>
      <c r="O25" s="42"/>
    </row>
    <row r="26" spans="1:15">
      <c r="A26" s="3"/>
      <c r="B26" s="3"/>
      <c r="C26" s="3"/>
      <c r="D26" s="3"/>
      <c r="E26" s="3"/>
      <c r="F26" s="3"/>
      <c r="G26" s="3"/>
      <c r="H26" s="3"/>
      <c r="I26" s="3"/>
      <c r="J26" s="3"/>
      <c r="K26" s="41"/>
      <c r="L26" s="42"/>
      <c r="M26" s="42"/>
      <c r="N26" s="42"/>
      <c r="O26" s="42"/>
    </row>
    <row r="27" spans="1:15">
      <c r="A27" s="3"/>
      <c r="B27" s="3"/>
      <c r="C27" s="3"/>
      <c r="D27" s="3"/>
      <c r="E27" s="3"/>
      <c r="F27" s="3"/>
      <c r="G27" s="3"/>
      <c r="H27" s="3"/>
      <c r="I27" s="3"/>
      <c r="J27" s="3"/>
      <c r="K27" s="41"/>
      <c r="L27" s="42"/>
      <c r="M27" s="42"/>
      <c r="N27" s="42"/>
      <c r="O27" s="42"/>
    </row>
    <row r="28" spans="1:15">
      <c r="A28" s="3"/>
      <c r="B28" s="3"/>
      <c r="C28" s="3"/>
      <c r="D28" s="3"/>
      <c r="E28" s="3"/>
      <c r="F28" s="3"/>
      <c r="G28" s="3"/>
      <c r="H28" s="3"/>
      <c r="I28" s="3"/>
      <c r="J28" s="3"/>
      <c r="K28" s="41"/>
      <c r="L28" s="42"/>
      <c r="M28" s="42"/>
      <c r="N28" s="42"/>
      <c r="O28" s="42"/>
    </row>
    <row r="29" spans="1:15">
      <c r="A29" s="3"/>
      <c r="B29" s="3"/>
      <c r="C29" s="3"/>
      <c r="D29" s="3"/>
      <c r="E29" s="3"/>
      <c r="F29" s="3"/>
      <c r="G29" s="3"/>
      <c r="H29" s="3"/>
      <c r="I29" s="3"/>
      <c r="J29" s="3"/>
      <c r="K29" s="41"/>
      <c r="L29" s="42"/>
      <c r="M29" s="42"/>
      <c r="N29" s="42"/>
      <c r="O29" s="42"/>
    </row>
    <row r="30" spans="1:15">
      <c r="A30" s="3"/>
      <c r="B30" s="3"/>
      <c r="C30" s="3"/>
      <c r="D30" s="3"/>
      <c r="E30" s="3"/>
      <c r="F30" s="3"/>
      <c r="G30" s="3"/>
      <c r="H30" s="3"/>
      <c r="I30" s="3"/>
      <c r="J30" s="3"/>
      <c r="K30" s="41"/>
      <c r="L30" s="42"/>
      <c r="M30" s="42"/>
      <c r="N30" s="42"/>
      <c r="O30" s="42"/>
    </row>
    <row r="31" spans="1:15">
      <c r="A31" s="3"/>
      <c r="B31" s="3"/>
      <c r="C31" s="3"/>
      <c r="D31" s="3"/>
      <c r="E31" s="3"/>
      <c r="F31" s="3"/>
      <c r="G31" s="3"/>
      <c r="H31" s="3"/>
      <c r="I31" s="3"/>
      <c r="J31" s="3"/>
      <c r="K31" s="41"/>
      <c r="L31" s="42"/>
      <c r="M31" s="42"/>
      <c r="N31" s="42"/>
      <c r="O31" s="42"/>
    </row>
    <row r="32" spans="1:15">
      <c r="A32" s="3"/>
      <c r="B32" s="3"/>
      <c r="C32" s="3"/>
      <c r="D32" s="3"/>
      <c r="E32" s="3"/>
      <c r="F32" s="3"/>
      <c r="G32" s="3"/>
      <c r="H32" s="3"/>
      <c r="I32" s="3"/>
      <c r="J32" s="3"/>
      <c r="K32" s="41"/>
      <c r="L32" s="42"/>
      <c r="M32" s="42"/>
      <c r="N32" s="42"/>
      <c r="O32" s="42"/>
    </row>
    <row r="33" spans="1:15">
      <c r="A33" s="3"/>
      <c r="B33" s="3"/>
      <c r="C33" s="3"/>
      <c r="D33" s="3"/>
      <c r="E33" s="3"/>
      <c r="F33" s="3"/>
      <c r="G33" s="3"/>
      <c r="H33" s="3"/>
      <c r="I33" s="3"/>
      <c r="J33" s="3"/>
      <c r="K33" s="41"/>
      <c r="L33" s="42"/>
      <c r="M33" s="42"/>
      <c r="N33" s="42"/>
      <c r="O33" s="42"/>
    </row>
    <row r="34" spans="1:15">
      <c r="A34" s="3"/>
      <c r="B34" s="3"/>
      <c r="C34" s="3"/>
      <c r="D34" s="3"/>
      <c r="E34" s="3"/>
      <c r="F34" s="3"/>
      <c r="G34" s="3"/>
      <c r="H34" s="3"/>
      <c r="I34" s="3"/>
      <c r="J34" s="3"/>
      <c r="K34" s="41"/>
      <c r="L34" s="42"/>
      <c r="M34" s="42"/>
      <c r="N34" s="42"/>
      <c r="O34" s="42"/>
    </row>
    <row r="35" spans="1:15">
      <c r="A35" s="3"/>
      <c r="B35" s="3"/>
      <c r="C35" s="3"/>
      <c r="D35" s="3"/>
      <c r="E35" s="3"/>
      <c r="F35" s="3"/>
      <c r="G35" s="3"/>
      <c r="H35" s="3"/>
      <c r="I35" s="3"/>
      <c r="J35" s="3"/>
      <c r="K35" s="41"/>
      <c r="L35" s="42"/>
      <c r="M35" s="42"/>
      <c r="N35" s="42"/>
      <c r="O35" s="42"/>
    </row>
    <row r="36" spans="1:15">
      <c r="A36" s="3"/>
      <c r="B36" s="3"/>
      <c r="C36" s="3"/>
      <c r="D36" s="3"/>
      <c r="E36" s="3"/>
      <c r="F36" s="3"/>
      <c r="G36" s="3"/>
      <c r="H36" s="3"/>
      <c r="I36" s="3"/>
      <c r="J36" s="3"/>
      <c r="K36" s="41"/>
      <c r="L36" s="42"/>
      <c r="M36" s="42"/>
      <c r="N36" s="42"/>
      <c r="O36" s="42"/>
    </row>
    <row r="37" spans="1:15">
      <c r="A37" s="3"/>
      <c r="B37" s="3"/>
      <c r="C37" s="3"/>
      <c r="D37" s="3"/>
      <c r="E37" s="3"/>
      <c r="F37" s="3"/>
      <c r="G37" s="3"/>
      <c r="H37" s="3"/>
      <c r="I37" s="3"/>
      <c r="J37" s="3"/>
      <c r="K37" s="41"/>
      <c r="N37" s="42"/>
      <c r="O37" s="42"/>
    </row>
    <row r="38" spans="1:15">
      <c r="A38" s="3"/>
      <c r="B38" s="3"/>
      <c r="C38" s="3"/>
      <c r="D38" s="3"/>
      <c r="E38" s="3"/>
      <c r="F38" s="3"/>
      <c r="G38" s="3"/>
      <c r="H38" s="3"/>
      <c r="I38" s="3"/>
      <c r="J38" s="3"/>
      <c r="K38" s="41"/>
      <c r="N38" s="42"/>
      <c r="O38" s="42"/>
    </row>
    <row r="39" spans="1:15">
      <c r="A39" s="3"/>
      <c r="B39" s="3"/>
      <c r="C39" s="3"/>
      <c r="D39" s="3"/>
      <c r="E39" s="3"/>
      <c r="F39" s="3"/>
      <c r="G39" s="3"/>
      <c r="H39" s="3"/>
      <c r="I39" s="3"/>
      <c r="J39" s="3"/>
      <c r="K39" s="41"/>
      <c r="N39" s="42"/>
      <c r="O39" s="42"/>
    </row>
    <row r="40" spans="1:15">
      <c r="A40" s="3"/>
      <c r="B40" s="3"/>
      <c r="C40" s="3"/>
      <c r="D40" s="3"/>
      <c r="E40" s="3"/>
      <c r="F40" s="3"/>
      <c r="G40" s="3"/>
      <c r="H40" s="3"/>
      <c r="I40" s="3"/>
      <c r="J40" s="3"/>
      <c r="K40" s="41"/>
    </row>
    <row r="41" spans="1:15">
      <c r="A41" s="3"/>
      <c r="B41" s="3"/>
      <c r="C41" s="3"/>
      <c r="D41" s="3"/>
      <c r="E41" s="3"/>
      <c r="F41" s="3"/>
      <c r="G41" s="3"/>
      <c r="H41" s="3"/>
      <c r="I41" s="3"/>
      <c r="J41" s="3"/>
      <c r="K41" s="41"/>
    </row>
    <row r="42" spans="1:15">
      <c r="A42" s="3"/>
      <c r="G42" s="3"/>
      <c r="H42" s="3"/>
      <c r="I42" s="3"/>
      <c r="J42" s="3"/>
    </row>
    <row r="43" spans="1:15">
      <c r="A43" s="3"/>
      <c r="G43" s="3"/>
      <c r="H43" s="3"/>
      <c r="I43" s="3"/>
      <c r="J43" s="3"/>
    </row>
    <row r="44" spans="1:15">
      <c r="A44" s="3"/>
      <c r="G44" s="3"/>
      <c r="J44" s="3"/>
    </row>
    <row r="45" spans="1:15">
      <c r="A45" s="3"/>
      <c r="G45" s="3"/>
      <c r="J45" s="3"/>
    </row>
    <row r="46" spans="1:15">
      <c r="A46" s="3"/>
      <c r="J46" s="3"/>
    </row>
    <row r="47" spans="1:15">
      <c r="A47" s="3"/>
      <c r="J47" s="3"/>
    </row>
    <row r="48" spans="1:15">
      <c r="A48" s="3"/>
      <c r="J48" s="3"/>
    </row>
    <row r="49" spans="1:10">
      <c r="A49" s="3"/>
      <c r="J49" s="3"/>
    </row>
    <row r="50" spans="1:10">
      <c r="A50" s="3"/>
      <c r="J50" s="3"/>
    </row>
    <row r="51" spans="1:10">
      <c r="A51" s="3"/>
      <c r="J51" s="3"/>
    </row>
    <row r="52" spans="1:10">
      <c r="A52" s="3"/>
      <c r="J52" s="3"/>
    </row>
    <row r="53" spans="1:10">
      <c r="A53" s="3"/>
    </row>
  </sheetData>
  <mergeCells count="4">
    <mergeCell ref="B9:E9"/>
    <mergeCell ref="B10:E10"/>
    <mergeCell ref="B11:E11"/>
    <mergeCell ref="B8:E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I25"/>
  <sheetViews>
    <sheetView zoomScale="40" zoomScaleNormal="40" workbookViewId="0">
      <selection activeCell="B5" sqref="B5"/>
    </sheetView>
  </sheetViews>
  <sheetFormatPr defaultColWidth="8.85546875" defaultRowHeight="15"/>
  <cols>
    <col min="1" max="1" width="3.85546875" customWidth="1"/>
    <col min="2" max="2" width="43.42578125" customWidth="1"/>
    <col min="3" max="3" width="15.42578125" customWidth="1"/>
    <col min="4" max="4" width="14.42578125" customWidth="1"/>
    <col min="5" max="7" width="44.42578125" customWidth="1"/>
  </cols>
  <sheetData>
    <row r="1" spans="1:9" ht="28.5" customHeight="1">
      <c r="A1" s="97"/>
      <c r="B1" s="138" t="str">
        <f>'Training Plan-Template'!D2</f>
        <v>Creative Digital Design Professional</v>
      </c>
      <c r="C1" s="138"/>
      <c r="D1" s="138"/>
      <c r="E1" s="138"/>
      <c r="F1" s="138"/>
      <c r="G1" s="138"/>
      <c r="H1" s="138"/>
      <c r="I1" s="97"/>
    </row>
    <row r="2" spans="1:9" ht="28.5" customHeight="1">
      <c r="A2" s="97"/>
      <c r="B2" s="138" t="str">
        <f>'Training Plan-Template'!I6</f>
        <v>BA (Hons) Creative Digital Design</v>
      </c>
      <c r="C2" s="138"/>
      <c r="D2" s="138"/>
      <c r="E2" s="138"/>
      <c r="F2" s="138"/>
      <c r="G2" s="138"/>
      <c r="H2" s="138"/>
      <c r="I2" s="97"/>
    </row>
    <row r="3" spans="1:9" ht="110.25" customHeight="1">
      <c r="A3" s="97"/>
      <c r="B3" s="137" t="str">
        <f>'Training Plan-Template'!R7</f>
        <v>The course normally takes three years (36 months) part-time to complete, This includes XX months on programme and X months for End Point Assessment.  The End Point Assessment is integrated with the Degree so is delivered by the University.
Course Delivery is A blended mode of delivery is employed throughout. You'll attend the programme through a mix of design block sprints and day releases. Teaching &amp; learning will be face to face and online, with workplace learning supported with online anytime access resources.
Applied work-based projects equip you with the requisite knowledge, skills, and behaviours to meet digital design challenges across multiple sectors, including digital and creative; music, games, media; retail and sales; health innovation; government departments; technology and publishing.</v>
      </c>
      <c r="C3" s="137"/>
      <c r="D3" s="137"/>
      <c r="E3" s="137"/>
      <c r="F3" s="137"/>
      <c r="G3" s="137"/>
      <c r="H3" s="97"/>
      <c r="I3" s="97"/>
    </row>
    <row r="4" spans="1:9" s="44" customFormat="1" ht="69" customHeight="1">
      <c r="A4" s="136" t="s">
        <v>142</v>
      </c>
      <c r="B4" s="136"/>
      <c r="C4" s="136"/>
      <c r="D4" s="136"/>
      <c r="E4" s="136"/>
      <c r="F4" s="136"/>
      <c r="G4" s="136"/>
      <c r="H4" s="102"/>
      <c r="I4" s="102"/>
    </row>
    <row r="5" spans="1:9" ht="106.5" customHeight="1">
      <c r="A5" s="3"/>
      <c r="B5" s="3"/>
      <c r="C5" s="59" t="s">
        <v>143</v>
      </c>
      <c r="D5" s="60" t="s">
        <v>144</v>
      </c>
      <c r="E5" s="60" t="s">
        <v>145</v>
      </c>
      <c r="F5" s="60" t="s">
        <v>146</v>
      </c>
      <c r="G5" s="61" t="s">
        <v>147</v>
      </c>
      <c r="H5" s="3"/>
      <c r="I5" s="3"/>
    </row>
    <row r="6" spans="1:9" ht="91.5">
      <c r="A6" s="3"/>
      <c r="B6" s="55" t="str">
        <f>'Training Plan-Template'!C16</f>
        <v>CORE VALUES (CDD)</v>
      </c>
      <c r="C6" s="45">
        <f>'Training Plan-Template'!E16</f>
        <v>1</v>
      </c>
      <c r="D6" s="45">
        <f>'Training Plan-Template'!F16</f>
        <v>2</v>
      </c>
      <c r="E6" s="48" t="str">
        <f>'Training Plan-Template'!U16</f>
        <v>Support the Skill Scan accuracy and the Apprentice's attempt at the Starting Point Exercise</v>
      </c>
      <c r="F6" s="48" t="str">
        <f>'Training Plan-Template'!V16</f>
        <v>Support completion of the Starting Point Exercise in the first three weeks. 
Provide organisational principles and core values view beyond their immediate operational. Provide view of organisational structure and map of key stakeholders / clients / audiences / users.</v>
      </c>
      <c r="G6" s="49" t="str">
        <f>'Training Plan-Template'!W16</f>
        <v xml:space="preserve">With WBL Coach review the Starting Point Exercise and develop initial KSB development targets. Support reflection in relation to core values exercises.
</v>
      </c>
      <c r="H6" s="3"/>
      <c r="I6" s="3"/>
    </row>
    <row r="7" spans="1:9" ht="76.5">
      <c r="A7" s="3"/>
      <c r="B7" s="56" t="str">
        <f>'Training Plan-Template'!C17</f>
        <v>CDD RESEARCH  &amp; METHODS</v>
      </c>
      <c r="C7" s="46">
        <f>'Training Plan-Template'!E17</f>
        <v>2</v>
      </c>
      <c r="D7" s="46">
        <f>'Training Plan-Template'!F17</f>
        <v>4</v>
      </c>
      <c r="E7" s="50" t="str">
        <f>'Training Plan-Template'!U17</f>
        <v>Offer insight and access to core research methods and processes used in your organisations key activities.</v>
      </c>
      <c r="F7" s="50" t="str">
        <f>'Training Plan-Template'!V17</f>
        <v>Facilitate access to information related to key research materials and methods being explored during module coursework.  Check with your apprentice what is most relevant and how you can support.</v>
      </c>
      <c r="G7" s="51" t="str">
        <f>'Training Plan-Template'!W17</f>
        <v>Use the Apprenticeship Progress Review to develop further targets through activities focussed on  the use of research to develop projects.</v>
      </c>
      <c r="H7" s="3"/>
      <c r="I7" s="3"/>
    </row>
    <row r="8" spans="1:9" ht="152.25">
      <c r="A8" s="3"/>
      <c r="B8" s="56" t="str">
        <f>'Training Plan-Template'!C18</f>
        <v xml:space="preserve">DIGITAL MEDIA PRACTICE 1: 
CREATIVE DESIGN SOLUTIONS </v>
      </c>
      <c r="C8" s="46">
        <f>'Training Plan-Template'!E18</f>
        <v>5</v>
      </c>
      <c r="D8" s="46">
        <f>'Training Plan-Template'!F18</f>
        <v>8</v>
      </c>
      <c r="E8" s="50" t="str">
        <f>'Training Plan-Template'!U18</f>
        <v>Enable research in the organisation &amp; support identification of an appropriate work-based creative digital design project in the context of the apprentices role and level.</v>
      </c>
      <c r="F8" s="50" t="str">
        <f>'Training Plan-Template'!V18</f>
        <v xml:space="preserve">Provide space and support for your apprentice to develop insights into audience/user requirements, so they can focus on adding value and critical analysis. Provide access to stakeholders who can help the Apprentice develop their an understanding of the organisation's metrics for success.  This will support preparation for the Apprentice's presentation in the module 
</v>
      </c>
      <c r="G8" s="51" t="str">
        <f>'Training Plan-Template'!W18</f>
        <v>Help the Apprentice to reflect on their capability to articulate their learning and their ability to deploy the methods of assessment that will be repeated in EPA.</v>
      </c>
      <c r="H8" s="3"/>
      <c r="I8" s="3"/>
    </row>
    <row r="9" spans="1:9" ht="76.5">
      <c r="A9" s="3"/>
      <c r="B9" s="56" t="str">
        <f>'Training Plan-Template'!C19</f>
        <v>PPD 1 (CDD)</v>
      </c>
      <c r="C9" s="46">
        <f>'Training Plan-Template'!E19</f>
        <v>1</v>
      </c>
      <c r="D9" s="46">
        <f>'Training Plan-Template'!F19</f>
        <v>8</v>
      </c>
      <c r="E9" s="50" t="str">
        <f>'Training Plan-Template'!U19</f>
        <v xml:space="preserve">Support the Skill Scan accuracy and the Apprentice's attempt at the Starting Point Exercise.
</v>
      </c>
      <c r="F9" s="50" t="str">
        <f>'Training Plan-Template'!V19</f>
        <v>Help the Apprentice to complete a Skill Scan Review in the first three weeks of the Apprenticeship. Identify opportunities for experience on the creative digital practice modules.</v>
      </c>
      <c r="G9" s="51" t="str">
        <f>'Training Plan-Template'!W19</f>
        <v>Confirm opportunities for experience for L5 sem 1 modules (Data Economies &amp; Bridging Digital &amp; Physical Experiences) Update the Apprentice's action plan during the Apprenticeship Progress Review.</v>
      </c>
      <c r="H9" s="3"/>
      <c r="I9" s="3"/>
    </row>
    <row r="10" spans="1:9">
      <c r="A10" s="3"/>
      <c r="B10" s="52"/>
      <c r="C10" s="47"/>
      <c r="D10" s="47"/>
      <c r="E10" s="53"/>
      <c r="F10" s="53"/>
      <c r="G10" s="54"/>
      <c r="H10" s="3"/>
      <c r="I10" s="3"/>
    </row>
    <row r="11" spans="1:9" ht="167.25">
      <c r="A11" s="3"/>
      <c r="B11" s="56" t="str">
        <f>'Training Plan-Template'!C21</f>
        <v>DATA ECONOMIES (CDD)</v>
      </c>
      <c r="C11" s="46">
        <f>'Training Plan-Template'!E21</f>
        <v>1</v>
      </c>
      <c r="D11" s="46">
        <f>'Training Plan-Template'!F21</f>
        <v>2</v>
      </c>
      <c r="E11" s="50" t="str">
        <f>'Training Plan-Template'!U21</f>
        <v>Provide access to data from a range of sources, to support innovative approaches to designing with data.</v>
      </c>
      <c r="F11" s="50" t="str">
        <f>'Training Plan-Template'!V21</f>
        <v xml:space="preserve">Provide space and support for your apprentice to develop insights, through data and analytics, into user experiences, so they can focus on adding value and critical analysis. Provide the legal, ethical, professional and regulatory frameworks of your organisation. Provide access to stakeholders who can help the Apprentice develop their understanding of the organisation's KPI's. This will support preparation for the Apprentice's presentation in the module.
</v>
      </c>
      <c r="G11" s="51" t="str">
        <f>'Training Plan-Template'!W21</f>
        <v xml:space="preserve">Use the next Apprenticeship Progress Review to support your Apprentice to reflect and synthesise their learning so they can apply knowledge and skills in the work place, working to new targets.
</v>
      </c>
      <c r="H11" s="3"/>
      <c r="I11" s="3"/>
    </row>
    <row r="12" spans="1:9" ht="106.5">
      <c r="A12" s="3"/>
      <c r="B12" s="56" t="str">
        <f>'Training Plan-Template'!C22</f>
        <v>BRIDGING DIGITAL AND PHYSICAL EXPERIENCES (CDD)</v>
      </c>
      <c r="C12" s="46">
        <f>'Training Plan-Template'!E22</f>
        <v>2</v>
      </c>
      <c r="D12" s="46">
        <f>'Training Plan-Template'!F22</f>
        <v>4</v>
      </c>
      <c r="E12" s="50" t="str">
        <f>'Training Plan-Template'!U22</f>
        <v>Identify an 'experience gaps' project opportunity/brief, where a product or service crosses different devices and service providers, where users lose support.</v>
      </c>
      <c r="F12" s="50" t="str">
        <f>'Training Plan-Template'!V22</f>
        <v xml:space="preserve">Support the apprentice in identifying key user touchpoints, the limits of the technology and environments. Provide access to apprentice to examine user preferences and behaviours. Support the prototyping of creative solutions that bridge experience gaps for your users.
</v>
      </c>
      <c r="G12" s="51" t="str">
        <f>'Training Plan-Template'!W22</f>
        <v>Help the Apprentice to reflect on their capability to articulate their learning and their ability to deploy the methods of assessment that will be repeated in EPA.</v>
      </c>
      <c r="H12" s="3"/>
      <c r="I12" s="3"/>
    </row>
    <row r="13" spans="1:9" ht="137.25">
      <c r="A13" s="3"/>
      <c r="B13" s="56" t="str">
        <f>'Training Plan-Template'!C23</f>
        <v xml:space="preserve">DIGITAL MEDIA PRACTICE 2: 
DEVELOPING DESIGN STRATEGIES </v>
      </c>
      <c r="C13" s="46">
        <f>'Training Plan-Template'!E23</f>
        <v>5</v>
      </c>
      <c r="D13" s="46">
        <f>'Training Plan-Template'!F23</f>
        <v>8</v>
      </c>
      <c r="E13" s="50" t="str">
        <f>'Training Plan-Template'!U23</f>
        <v>Enable research in the organisation &amp; support identification of an appropriate creative digital design project in the context of the apprentices role within the organisation.</v>
      </c>
      <c r="F13" s="50" t="str">
        <f>'Training Plan-Template'!V23</f>
        <v xml:space="preserve">Provide space and support for your apprentice to articulate digital product or service requirements including business &amp; technical. Give responsibility to apprentice to select and deliver UX activities within give timeframes and budgets, in order to meet business needs. Facilitate access to relevant technical teams to ensure the effective application of design recommendations.
</v>
      </c>
      <c r="G13" s="51" t="str">
        <f>'Training Plan-Template'!W23</f>
        <v>Help the Apprentice to reflect on their capability to articulate their learning and their ability to deploy the methods of assessment that will be repeated in EPA.</v>
      </c>
      <c r="H13" s="3"/>
      <c r="I13" s="3"/>
    </row>
    <row r="14" spans="1:9" ht="175.5" customHeight="1">
      <c r="A14" s="3"/>
      <c r="B14" s="56" t="str">
        <f>'Training Plan-Template'!C24</f>
        <v>PPD 2 (CDD)</v>
      </c>
      <c r="C14" s="46">
        <f>'Training Plan-Template'!E24</f>
        <v>1</v>
      </c>
      <c r="D14" s="46">
        <f>'Training Plan-Template'!F24</f>
        <v>8</v>
      </c>
      <c r="E14" s="50" t="str">
        <f>'Training Plan-Template'!U24</f>
        <v>Work with the Apprentice to review their updated Skill Scan and overall progress since the start of the Apprenticeship and looking ahead to the End Point Assessment
Offer insight into decision making process within organisation, which feature economic factors. Allow access and review of the business models used.</v>
      </c>
      <c r="F14" s="50" t="str">
        <f>'Training Plan-Template'!V24</f>
        <v xml:space="preserve">Provide opportunities for delivering business critical change, for example shadowing senior staff and actively supporting their work.
Provide opportunities for Reflective and Personal Development Skills, raising self-awareness improving personal and professional interactions
Develops personal, professional and practical skills that will help Apprentices to perform better at work as they become more independent
 </v>
      </c>
      <c r="G14" s="51" t="str">
        <f>'Training Plan-Template'!W24</f>
        <v xml:space="preserve">Help the Apprentice to use the next progress review to re-examine how they have been meeting their KSB's and opportunities to develop evidence for EPA. </v>
      </c>
      <c r="H14" s="3"/>
      <c r="I14" s="3"/>
    </row>
    <row r="15" spans="1:9">
      <c r="A15" s="3"/>
      <c r="B15" s="52"/>
      <c r="C15" s="47"/>
      <c r="D15" s="47"/>
      <c r="E15" s="53"/>
      <c r="F15" s="53"/>
      <c r="G15" s="54"/>
      <c r="H15" s="3"/>
      <c r="I15" s="3"/>
    </row>
    <row r="16" spans="1:9" ht="137.25">
      <c r="A16" s="3"/>
      <c r="B16" s="56" t="str">
        <f>'Training Plan-Template'!C26</f>
        <v xml:space="preserve">DIGITAL DESIGN FUTURES </v>
      </c>
      <c r="C16" s="46">
        <f>'Training Plan-Template'!E26</f>
        <v>1</v>
      </c>
      <c r="D16" s="46">
        <f>'Training Plan-Template'!F26</f>
        <v>4</v>
      </c>
      <c r="E16" s="50" t="str">
        <f>'Training Plan-Template'!U26</f>
        <v>Identify opportunities for the Apprentice to engage in fore sighting to develop an appreciation of what is ahead by looking at physical, social, cultural, political, technological, and economic trends and indicators of change.</v>
      </c>
      <c r="F16" s="50" t="str">
        <f>'Training Plan-Template'!V26</f>
        <v xml:space="preserve">Provide space and support for your apprentice to identify opportunities for innovation through collaboration and evaluative research activities. Give Apprentice responsibility to lead on analysis, synthesis and interpretation of research findings to create insights and strategies to share with product teams for digital product / service development.
</v>
      </c>
      <c r="G16" s="51" t="str">
        <f>'Training Plan-Template'!W26</f>
        <v>Help the Apprentice to reflect on their ability to articulate their learning and their skills to deploy the methods of assessment that will be repeated in the End Point Assessment</v>
      </c>
      <c r="H16" s="3"/>
      <c r="I16" s="3"/>
    </row>
    <row r="17" spans="1:9" ht="155.25" customHeight="1">
      <c r="A17" s="3"/>
      <c r="B17" s="57" t="str">
        <f>'Training Plan-Template'!C27</f>
        <v>CDD Projects</v>
      </c>
      <c r="C17" s="46">
        <f>'Training Plan-Template'!E27</f>
        <v>5</v>
      </c>
      <c r="D17" s="46">
        <f>'Training Plan-Template'!F27</f>
        <v>8</v>
      </c>
      <c r="E17" s="50" t="str">
        <f>'Training Plan-Template'!U27</f>
        <v>Agree the format and structure of the Apprentice's CDD Portfolio. Help identify a work based project that meets the requirements of the CDD Gateway.</v>
      </c>
      <c r="F17" s="50" t="str">
        <f>'Training Plan-Template'!V27</f>
        <v xml:space="preserve">Support the Apprentice with their development of the work based project brief, ensuring it is S.M.A.R.T. Support the Apprentice in the preparation of their CDD portfolio of projects ensuring the content evidences the knowledge, skills and behaviours required to progress through Gateway. This portfolio will be used at the EPA in support of the professional discussion task.
</v>
      </c>
      <c r="G17" s="51" t="str">
        <f>'Training Plan-Template'!W27</f>
        <v>Support progress through Gateway process. Verify that the work submitted is that of the Apprentice. Confirm Apprentice is working at, or above, the level of the occupational standard.</v>
      </c>
      <c r="H17" s="3"/>
      <c r="I17" s="3"/>
    </row>
    <row r="18" spans="1:9" ht="106.5">
      <c r="A18" s="3"/>
      <c r="B18" s="56" t="str">
        <f>'Training Plan-Template'!C28</f>
        <v>PPD 3 (CDD)</v>
      </c>
      <c r="C18" s="46">
        <f>'Training Plan-Template'!E28</f>
        <v>1</v>
      </c>
      <c r="D18" s="46">
        <f>'Training Plan-Template'!F28</f>
        <v>4</v>
      </c>
      <c r="E18" s="50" t="str">
        <f>'Training Plan-Template'!U28</f>
        <v>Identify opportunities for Apprentice to lead teams and individuals as part of their role.</v>
      </c>
      <c r="F18" s="50" t="str">
        <f>'Training Plan-Template'!V28</f>
        <v xml:space="preserve">Support the Apprentice as they develop autonomy and responsibility. Facilitate additional experience for unmet KSBs. Support mapping &amp; evidencing of KSB's in e-portfolio. Use APRs to discuss the impact of final projects &amp; career progression.
</v>
      </c>
      <c r="G18" s="51" t="str">
        <f>'Training Plan-Template'!W28</f>
        <v>Support progress through Gateway process.</v>
      </c>
      <c r="H18" s="3"/>
      <c r="I18" s="3"/>
    </row>
    <row r="19" spans="1:9" ht="76.5">
      <c r="A19" s="3"/>
      <c r="B19" s="58" t="str">
        <f>'Training Plan-Template'!C29</f>
        <v>CDD EPA</v>
      </c>
      <c r="C19" s="46">
        <f>'Training Plan-Template'!E29</f>
        <v>9</v>
      </c>
      <c r="D19" s="46">
        <f>'Training Plan-Template'!F29</f>
        <v>2</v>
      </c>
      <c r="E19" s="50" t="str">
        <f>'Training Plan-Template'!U29</f>
        <v xml:space="preserve">Support the Apprentice's review of their revised Skill Scan to gauge progress from the start of the Apprenticeship and readiness for End Point Assesment
</v>
      </c>
      <c r="F19" s="50" t="str">
        <f>'Training Plan-Template'!V29</f>
        <v>Support the apprentice, as they deliver the EPA project requirements. Support completion of the work-based project and associated presentation. Provide opportunities to practice professional discussion and presentation technique.</v>
      </c>
      <c r="G19" s="51" t="str">
        <f>'Training Plan-Template'!W29</f>
        <v>Use APRs to provide support during EPA and consider careeer progression.</v>
      </c>
      <c r="H19" s="3"/>
      <c r="I19" s="3"/>
    </row>
    <row r="20" spans="1:9">
      <c r="A20" s="3"/>
      <c r="B20" s="52"/>
      <c r="C20" s="47"/>
      <c r="D20" s="47"/>
      <c r="E20" s="53"/>
      <c r="F20" s="53"/>
      <c r="G20" s="54"/>
      <c r="H20" s="3"/>
      <c r="I20" s="3"/>
    </row>
    <row r="21" spans="1:9" ht="38.450000000000003" customHeight="1">
      <c r="A21" s="3"/>
      <c r="B21" s="3"/>
      <c r="C21" s="3"/>
      <c r="D21" s="3"/>
      <c r="E21" s="3"/>
      <c r="F21" s="3"/>
      <c r="G21" s="3"/>
      <c r="H21" s="3"/>
      <c r="I21" s="3"/>
    </row>
    <row r="22" spans="1:9">
      <c r="A22" s="3"/>
      <c r="B22" s="3"/>
      <c r="C22" s="3"/>
      <c r="D22" s="3"/>
      <c r="E22" s="3"/>
      <c r="F22" s="3"/>
      <c r="G22" s="3"/>
      <c r="H22" s="3"/>
      <c r="I22" s="3"/>
    </row>
    <row r="23" spans="1:9">
      <c r="A23" s="3"/>
      <c r="B23" s="3"/>
      <c r="C23" s="3"/>
      <c r="D23" s="3"/>
      <c r="E23" s="3"/>
      <c r="F23" s="3"/>
      <c r="G23" s="3"/>
      <c r="H23" s="3"/>
      <c r="I23" s="3"/>
    </row>
    <row r="24" spans="1:9">
      <c r="A24" s="3"/>
      <c r="B24" s="3"/>
      <c r="C24" s="3"/>
      <c r="D24" s="3"/>
      <c r="E24" s="3"/>
      <c r="F24" s="3"/>
      <c r="G24" s="3"/>
      <c r="H24" s="3"/>
      <c r="I24" s="3"/>
    </row>
    <row r="25" spans="1:9">
      <c r="A25" s="3"/>
      <c r="H25" s="3"/>
      <c r="I25" s="3"/>
    </row>
  </sheetData>
  <mergeCells count="4">
    <mergeCell ref="A4:G4"/>
    <mergeCell ref="B3:G3"/>
    <mergeCell ref="B1:H1"/>
    <mergeCell ref="B2:H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1B30E5-7CEC-4767-B06F-C0D67D5CAA34}"/>
</file>

<file path=customXml/itemProps2.xml><?xml version="1.0" encoding="utf-8"?>
<ds:datastoreItem xmlns:ds="http://schemas.openxmlformats.org/officeDocument/2006/customXml" ds:itemID="{CE57D250-DBF2-426A-BA8A-635F62FBCE2C}"/>
</file>

<file path=customXml/itemProps3.xml><?xml version="1.0" encoding="utf-8"?>
<ds:datastoreItem xmlns:ds="http://schemas.openxmlformats.org/officeDocument/2006/customXml" ds:itemID="{A42B8146-D46B-48E5-A0D3-98E93C3B0660}"/>
</file>

<file path=docProps/app.xml><?xml version="1.0" encoding="utf-8"?>
<Properties xmlns="http://schemas.openxmlformats.org/officeDocument/2006/extended-properties" xmlns:vt="http://schemas.openxmlformats.org/officeDocument/2006/docPropsVTypes">
  <Application>Microsoft Excel Online</Application>
  <Manager/>
  <Company>Hewlett-Packard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Moorwood, Sam</cp:lastModifiedBy>
  <cp:revision/>
  <dcterms:created xsi:type="dcterms:W3CDTF">2016-10-28T08:33:31Z</dcterms:created>
  <dcterms:modified xsi:type="dcterms:W3CDTF">2022-09-15T13:39:21Z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